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1.101\public\Plamen_Hristov\Приложения БЮДЖЕТ 2022\"/>
    </mc:Choice>
  </mc:AlternateContent>
  <bookViews>
    <workbookView xWindow="0" yWindow="0" windowWidth="22455" windowHeight="1063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41" i="1" l="1"/>
  <c r="M55" i="1"/>
  <c r="I41" i="1"/>
  <c r="I55" i="1"/>
  <c r="M96" i="1" l="1"/>
  <c r="I96" i="1"/>
  <c r="M95" i="1"/>
  <c r="I95" i="1"/>
  <c r="I94" i="1" s="1"/>
  <c r="M94" i="1"/>
  <c r="L94" i="1"/>
  <c r="K94" i="1"/>
  <c r="J94" i="1"/>
  <c r="H94" i="1"/>
  <c r="G94" i="1"/>
  <c r="F94" i="1"/>
  <c r="M93" i="1"/>
  <c r="I93" i="1"/>
  <c r="E93" i="1"/>
  <c r="M92" i="1"/>
  <c r="I92" i="1"/>
  <c r="M91" i="1"/>
  <c r="I91" i="1"/>
  <c r="E91" i="1"/>
  <c r="M89" i="1"/>
  <c r="I89" i="1"/>
  <c r="E89" i="1"/>
  <c r="M88" i="1"/>
  <c r="M86" i="1" s="1"/>
  <c r="I88" i="1"/>
  <c r="E88" i="1"/>
  <c r="M87" i="1"/>
  <c r="I87" i="1"/>
  <c r="I86" i="1" s="1"/>
  <c r="E87" i="1"/>
  <c r="E86" i="1" s="1"/>
  <c r="L86" i="1"/>
  <c r="K86" i="1"/>
  <c r="J86" i="1"/>
  <c r="H86" i="1"/>
  <c r="G86" i="1"/>
  <c r="F86" i="1"/>
  <c r="D86" i="1"/>
  <c r="C86" i="1"/>
  <c r="B86" i="1"/>
  <c r="M84" i="1"/>
  <c r="I84" i="1"/>
  <c r="E84" i="1"/>
  <c r="M82" i="1"/>
  <c r="I82" i="1"/>
  <c r="E82" i="1"/>
  <c r="M81" i="1"/>
  <c r="I81" i="1"/>
  <c r="M80" i="1"/>
  <c r="I80" i="1"/>
  <c r="M79" i="1"/>
  <c r="I79" i="1"/>
  <c r="E79" i="1"/>
  <c r="M78" i="1"/>
  <c r="I78" i="1"/>
  <c r="E78" i="1"/>
  <c r="M77" i="1"/>
  <c r="I77" i="1"/>
  <c r="M76" i="1"/>
  <c r="M73" i="1" s="1"/>
  <c r="I76" i="1"/>
  <c r="E76" i="1"/>
  <c r="M75" i="1"/>
  <c r="I75" i="1"/>
  <c r="I73" i="1" s="1"/>
  <c r="E75" i="1"/>
  <c r="M74" i="1"/>
  <c r="I74" i="1"/>
  <c r="E74" i="1"/>
  <c r="E73" i="1" s="1"/>
  <c r="L73" i="1"/>
  <c r="K73" i="1"/>
  <c r="J73" i="1"/>
  <c r="H73" i="1"/>
  <c r="G73" i="1"/>
  <c r="F73" i="1"/>
  <c r="D73" i="1"/>
  <c r="C73" i="1"/>
  <c r="B73" i="1"/>
  <c r="E72" i="1"/>
  <c r="E71" i="1"/>
  <c r="M70" i="1"/>
  <c r="I70" i="1"/>
  <c r="E70" i="1"/>
  <c r="M69" i="1"/>
  <c r="I69" i="1"/>
  <c r="M68" i="1"/>
  <c r="I68" i="1"/>
  <c r="E68" i="1"/>
  <c r="M67" i="1"/>
  <c r="I67" i="1"/>
  <c r="E67" i="1"/>
  <c r="M66" i="1"/>
  <c r="I66" i="1"/>
  <c r="E66" i="1"/>
  <c r="M65" i="1"/>
  <c r="I65" i="1"/>
  <c r="M63" i="1"/>
  <c r="I63" i="1"/>
  <c r="I57" i="1" s="1"/>
  <c r="E63" i="1"/>
  <c r="M62" i="1"/>
  <c r="I62" i="1"/>
  <c r="E62" i="1"/>
  <c r="E57" i="1" s="1"/>
  <c r="M61" i="1"/>
  <c r="I61" i="1"/>
  <c r="E61" i="1"/>
  <c r="M59" i="1"/>
  <c r="M57" i="1" s="1"/>
  <c r="I59" i="1"/>
  <c r="E59" i="1"/>
  <c r="M58" i="1"/>
  <c r="I58" i="1"/>
  <c r="L57" i="1"/>
  <c r="K57" i="1"/>
  <c r="J57" i="1"/>
  <c r="H57" i="1"/>
  <c r="G57" i="1"/>
  <c r="F57" i="1"/>
  <c r="D57" i="1"/>
  <c r="C57" i="1"/>
  <c r="B57" i="1"/>
  <c r="M56" i="1"/>
  <c r="I56" i="1"/>
  <c r="M54" i="1"/>
  <c r="I54" i="1"/>
  <c r="E54" i="1"/>
  <c r="M53" i="1"/>
  <c r="I53" i="1"/>
  <c r="E53" i="1"/>
  <c r="M52" i="1"/>
  <c r="I52" i="1"/>
  <c r="E52" i="1"/>
  <c r="M51" i="1"/>
  <c r="I51" i="1"/>
  <c r="E51" i="1"/>
  <c r="M50" i="1"/>
  <c r="I50" i="1"/>
  <c r="M49" i="1"/>
  <c r="I49" i="1"/>
  <c r="E49" i="1"/>
  <c r="M48" i="1"/>
  <c r="I48" i="1"/>
  <c r="E48" i="1"/>
  <c r="M47" i="1"/>
  <c r="I47" i="1"/>
  <c r="E47" i="1"/>
  <c r="M46" i="1"/>
  <c r="I46" i="1"/>
  <c r="E46" i="1"/>
  <c r="E41" i="1" s="1"/>
  <c r="M44" i="1"/>
  <c r="I44" i="1"/>
  <c r="E44" i="1"/>
  <c r="M43" i="1"/>
  <c r="I43" i="1"/>
  <c r="E43" i="1"/>
  <c r="M42" i="1"/>
  <c r="I42" i="1"/>
  <c r="E42" i="1"/>
  <c r="L41" i="1"/>
  <c r="K41" i="1"/>
  <c r="J41" i="1"/>
  <c r="H41" i="1"/>
  <c r="G41" i="1"/>
  <c r="F41" i="1"/>
  <c r="D41" i="1"/>
  <c r="C41" i="1"/>
  <c r="B41" i="1"/>
  <c r="M40" i="1"/>
  <c r="I40" i="1"/>
  <c r="E40" i="1"/>
  <c r="M39" i="1"/>
  <c r="M36" i="1" s="1"/>
  <c r="I39" i="1"/>
  <c r="E39" i="1"/>
  <c r="E36" i="1" s="1"/>
  <c r="M38" i="1"/>
  <c r="I38" i="1"/>
  <c r="E38" i="1"/>
  <c r="M37" i="1"/>
  <c r="I37" i="1"/>
  <c r="I36" i="1" s="1"/>
  <c r="E37" i="1"/>
  <c r="L36" i="1"/>
  <c r="K36" i="1"/>
  <c r="J36" i="1"/>
  <c r="H36" i="1"/>
  <c r="G36" i="1"/>
  <c r="F36" i="1"/>
  <c r="D36" i="1"/>
  <c r="C36" i="1"/>
  <c r="B36" i="1"/>
  <c r="E35" i="1"/>
  <c r="M34" i="1"/>
  <c r="I34" i="1"/>
  <c r="E34" i="1"/>
  <c r="M33" i="1"/>
  <c r="I33" i="1"/>
  <c r="M31" i="1"/>
  <c r="I31" i="1"/>
  <c r="M30" i="1"/>
  <c r="I30" i="1"/>
  <c r="M28" i="1"/>
  <c r="I28" i="1"/>
  <c r="E28" i="1"/>
  <c r="M26" i="1"/>
  <c r="M25" i="1" s="1"/>
  <c r="I26" i="1"/>
  <c r="I25" i="1" s="1"/>
  <c r="E26" i="1"/>
  <c r="E25" i="1" s="1"/>
  <c r="L25" i="1"/>
  <c r="K25" i="1"/>
  <c r="J25" i="1"/>
  <c r="H25" i="1"/>
  <c r="G25" i="1"/>
  <c r="F25" i="1"/>
  <c r="D25" i="1"/>
  <c r="C25" i="1"/>
  <c r="B25" i="1"/>
  <c r="M24" i="1"/>
  <c r="I24" i="1"/>
  <c r="M23" i="1"/>
  <c r="I23" i="1"/>
  <c r="M22" i="1"/>
  <c r="I22" i="1"/>
  <c r="E22" i="1"/>
  <c r="M21" i="1"/>
  <c r="I21" i="1"/>
  <c r="E21" i="1"/>
  <c r="M20" i="1"/>
  <c r="M17" i="1" s="1"/>
  <c r="I20" i="1"/>
  <c r="E20" i="1"/>
  <c r="M19" i="1"/>
  <c r="I19" i="1"/>
  <c r="I17" i="1" s="1"/>
  <c r="E19" i="1"/>
  <c r="M18" i="1"/>
  <c r="I18" i="1"/>
  <c r="E18" i="1"/>
  <c r="E17" i="1" s="1"/>
  <c r="L17" i="1"/>
  <c r="K17" i="1"/>
  <c r="J17" i="1"/>
  <c r="J97" i="1" s="1"/>
  <c r="H17" i="1"/>
  <c r="G17" i="1"/>
  <c r="F17" i="1"/>
  <c r="F97" i="1" s="1"/>
  <c r="D17" i="1"/>
  <c r="C17" i="1"/>
  <c r="B17" i="1"/>
  <c r="B97" i="1" s="1"/>
  <c r="M16" i="1"/>
  <c r="I16" i="1"/>
  <c r="E16" i="1"/>
  <c r="M15" i="1"/>
  <c r="I15" i="1"/>
  <c r="E15" i="1"/>
  <c r="M13" i="1"/>
  <c r="I13" i="1"/>
  <c r="I11" i="1" s="1"/>
  <c r="E13" i="1"/>
  <c r="M12" i="1"/>
  <c r="I12" i="1"/>
  <c r="M11" i="1"/>
  <c r="L11" i="1"/>
  <c r="L97" i="1" s="1"/>
  <c r="K11" i="1"/>
  <c r="K97" i="1" s="1"/>
  <c r="J11" i="1"/>
  <c r="H11" i="1"/>
  <c r="H97" i="1" s="1"/>
  <c r="G11" i="1"/>
  <c r="G97" i="1" s="1"/>
  <c r="F11" i="1"/>
  <c r="E11" i="1"/>
  <c r="D11" i="1"/>
  <c r="D97" i="1" s="1"/>
  <c r="C11" i="1"/>
  <c r="C97" i="1" s="1"/>
  <c r="B11" i="1"/>
  <c r="M97" i="1" l="1"/>
  <c r="I97" i="1"/>
  <c r="E97" i="1"/>
</calcChain>
</file>

<file path=xl/sharedStrings.xml><?xml version="1.0" encoding="utf-8"?>
<sst xmlns="http://schemas.openxmlformats.org/spreadsheetml/2006/main" count="101" uniqueCount="88">
  <si>
    <t>ПРИЛОЖЕНИЕ № 2</t>
  </si>
  <si>
    <t>СПРАВКА</t>
  </si>
  <si>
    <t xml:space="preserve">за разходите по функции и дейности към Общинска администрация по бюджет 2022 г. </t>
  </si>
  <si>
    <t>ФУНКЦИИ И ДЕЙНОСТИ КЪМ 
ОБЩИНСКА АДМИНИСТРАЦИЯ</t>
  </si>
  <si>
    <t xml:space="preserve">     БЮДЖЕТ 2009 Г.</t>
  </si>
  <si>
    <t xml:space="preserve"> УТОЧНЕН ПЛАН 2022 Г.</t>
  </si>
  <si>
    <t xml:space="preserve">  ИЗПЪЛНЕНИЕ 2022 Г.</t>
  </si>
  <si>
    <t>ДЪРЖ.</t>
  </si>
  <si>
    <t>ДДДМП</t>
  </si>
  <si>
    <t>МЕСТНИ</t>
  </si>
  <si>
    <t>ОБЩО</t>
  </si>
  <si>
    <t>І.ОБЩИ ДЪРЖАВНИ СЛУЖБИ</t>
  </si>
  <si>
    <t>1. СЛУЖБИ И ДЕЙНОСТИ ПО ИЗБОРИТЕ</t>
  </si>
  <si>
    <t xml:space="preserve">2. ОБЩИНСКА АДМИНИСТРАЦИЯ </t>
  </si>
  <si>
    <t>2. ОБЩИНСКИ СЪВЕТ</t>
  </si>
  <si>
    <t>4. СТАТИСТИЧЕСКИ ИНСТИТУТИ, СЛУЖБИ, 
СОЦИОЛОГИЧЕСКИ ПРОУЧВАНИЯ И АНКЕТИ</t>
  </si>
  <si>
    <t>ІІ.ОТБРАНА И СИГУРНОСТ</t>
  </si>
  <si>
    <t>1. ДРУГИ ДЕЙН. ПО ОТБРАНАТА</t>
  </si>
  <si>
    <t>1. ДРУГИ ДЕЙНОСТИ ПО ОТБРАНАТА</t>
  </si>
  <si>
    <t>2. ДРУГИ ДЕЙНОСТИ ПО ВЪТР. СИГУРНОСТ</t>
  </si>
  <si>
    <t>4. ПРЕВ.ДЕЙН.ЗА НАМАЛ.ВРЕДНИТЕ ПОСЛ. 
ОТ КРИЗИ, БЕДСТВИЯ И АВАРИИ</t>
  </si>
  <si>
    <t>3. ОТБРАНИТЕЛНО-МОБИЛИЗАЦИОННА
ПОДГОТОВКА, ПОДДЪРЖАНЕ НА ЗАПАСИ И
МОЩНОСТИ</t>
  </si>
  <si>
    <t>4. ЛИКВИДИРАНЕ НА ПОСЛЕДИЦИ ОТ
 БЕДСТВИЯ</t>
  </si>
  <si>
    <t>5. ДОБРОВОЛНИ ФОРМИРОВАНИЯ</t>
  </si>
  <si>
    <t>ІІІ. ОБРАЗОВАНИЕ</t>
  </si>
  <si>
    <t>1. ОБЩООБРАЗОВАТЕЛНИ УЧИЛИЩА</t>
  </si>
  <si>
    <t>2. ПРОФЕС. ГИМНАЗИИ И ПАРАЛЕЛКИ</t>
  </si>
  <si>
    <t>3. ОБЩЕЖИТИЯ</t>
  </si>
  <si>
    <t>3. ДЕТСКИ ГРАДИНИ</t>
  </si>
  <si>
    <t>4.ДРУГИ ДЕЙНОСТИ ЗА МЛАДЕЖТА</t>
  </si>
  <si>
    <t>5. ДРУГИ ДЕЙНОСТИ ПО ОБРАЗОВАНИЕТО</t>
  </si>
  <si>
    <t>в т.ч. РЕЗЕРВ</t>
  </si>
  <si>
    <t>ІV.ЗДРАВЕОПАЗВАНЕ</t>
  </si>
  <si>
    <t>1. ОБЩИНСКИ БОЛНИЦИ</t>
  </si>
  <si>
    <t>1. ЗДРАВНИ КАБИНЕТИ</t>
  </si>
  <si>
    <t>2. ДРУГИ ДЕЙН. ПО ЗДРАВЕОПАЗВАНЕТО</t>
  </si>
  <si>
    <t>3. ОБЩИНСКИ БОЛНИЦИ</t>
  </si>
  <si>
    <t>V.СОЦ.ОСИГУР., ПОДПОМ. И ГРИЖИ</t>
  </si>
  <si>
    <t>1. КЛУБОВЕ НА ПЕНСИОНЕРА</t>
  </si>
  <si>
    <t>2. ЦЕНТЪР ЗА ОБЩЕСТВЕНА ПОДКРЕПА</t>
  </si>
  <si>
    <t>3. ПРОГРАМИ ВРЕМЕННА ЗАЕТОСТ</t>
  </si>
  <si>
    <t>4. ПРЕХОДНИ ЖИЛИЩА</t>
  </si>
  <si>
    <t>4. ДНЕВНИ ЦЕНТРОВЕ ЗА СТАРИ ХОРА</t>
  </si>
  <si>
    <t>5. ДНЕВ. ЦЕНТРОВЕ ЗА ЛИЦА С УВРЕЖДАНИЯ</t>
  </si>
  <si>
    <t>6. ЗАЩИТЕНИ ЖИЛИЩА</t>
  </si>
  <si>
    <t>7. ЛИЧЕН АСИСТЕНТ</t>
  </si>
  <si>
    <t>8. ДР.СЛУЖБИ И ДЕЙН.ПО СОЦ.ОСИГ.</t>
  </si>
  <si>
    <t>8. ДОМОВЕ ЗА ВЪЗРАСТНИ С ПСИХ.РАЗСТР.</t>
  </si>
  <si>
    <t>6. ДНЕВНИ ЦЕНТРОВЕ</t>
  </si>
  <si>
    <t>7. ЗАЩИТЕНИ ЖИЛИЩА</t>
  </si>
  <si>
    <t>9. ДРУГИ ПР-МИ И ДЕЙНОСТИ ЗА ОСИГ. НА З</t>
  </si>
  <si>
    <t>10. ЦЕНТРОВЕ ЗА СОЦ.РЕХАБИЛИТАЦИЯ</t>
  </si>
  <si>
    <t>VІ.ЖИЛ.СТРОИТ., БКС И ОП. ОК.СРЕДА</t>
  </si>
  <si>
    <t>1. ВОДОСНАБДЯВАНЕ И КАНАЛИЗАЦИЯ</t>
  </si>
  <si>
    <t>2. ОСВЕТЛЕНИЕ УЛИЦИ И ПЛОЩАДИ</t>
  </si>
  <si>
    <t>3. ИЗГРАЖДАНЕ, РЕМОНТ И ПОДДЪРЖАНЕ
 НА УЛИЧНАТА МРЕЖА</t>
  </si>
  <si>
    <t>4. ДРУГИ ДЕЙН. ПО ЖИЛ. СТРОИТЕЛСТВО</t>
  </si>
  <si>
    <t>4. ОЗЕЛЕНЯВАНЕ</t>
  </si>
  <si>
    <t>5. ОЗЕЛЕНЯВАНЕ</t>
  </si>
  <si>
    <t>6. ЧИСТОТА</t>
  </si>
  <si>
    <t>5. МЕЖДУНАРОДНИ ПРОГРАМИ</t>
  </si>
  <si>
    <t>7. ДРУГИ ДЕЙНОСТИ БЛАГОУСТР. И ООС</t>
  </si>
  <si>
    <t>VІІ.ПОЧ.ДЕЛО,КУЛТУРА И РЕЛИГ.ДЕЙН.</t>
  </si>
  <si>
    <t>1. ФИЗКУЛТУРА И СПОРТ</t>
  </si>
  <si>
    <t>2. МЕЖДУНАРОДНИ ПРОГРАМИ</t>
  </si>
  <si>
    <t>3. ОРКЕСТРИ И АНСАМБЛИ</t>
  </si>
  <si>
    <t>2. СПОРТНИ БАЗИ И СПОРТ ЗА ВСИЧКИ</t>
  </si>
  <si>
    <t>3. ЧИТАЛИЩА</t>
  </si>
  <si>
    <t>3. ИСТОРИЧЕСКИ МУЗЕЙ</t>
  </si>
  <si>
    <t>3. КУЛТУРНИ ДЕЙНОСТИ 732</t>
  </si>
  <si>
    <t>4. РАДИОТРАНСЛАЦИОННИ ВЪЗЛИ 741</t>
  </si>
  <si>
    <t>4. ОБРЕДНИ ДОМОВЕ И ЗАЛИ</t>
  </si>
  <si>
    <t>5. ДРУГИ ДЕЙНОСТИ КУЛТУРА</t>
  </si>
  <si>
    <t>VІІІ.ИКОНОМ. ДЕЙНОСТИ И УСЛУГИ</t>
  </si>
  <si>
    <t>1. СЕЛСКО, ГОРСКО СТОПАНСТВО</t>
  </si>
  <si>
    <t>2. УПР.,КОНТР.И РЕГ.ДЕЙН.ТРАНСП.И ПЪТ.</t>
  </si>
  <si>
    <t>3. ПОДДЪРЖАНЕ И РЕМОНТ ПЪТИЩА</t>
  </si>
  <si>
    <t>4. ДРУГИ ДЕЙНОСТИ ПО ТРАНСПОРТА</t>
  </si>
  <si>
    <t>5. ДРУГИ ДЕЙНОСТИ ПО ТУРИЗМА</t>
  </si>
  <si>
    <t>6. ДРУГИ ДЕЙНОСТИ ИКОНОМИКА</t>
  </si>
  <si>
    <t>ІХ.РАЗХОДИ НЕКЛАСИФИЦ.В ДР.ФУНКЦИИ</t>
  </si>
  <si>
    <t>1. РАЗХОДИ ЗА ЛИХВИ</t>
  </si>
  <si>
    <t>ВСИЧКО:</t>
  </si>
  <si>
    <t>резерв</t>
  </si>
  <si>
    <t>ДИРЕКТОР ДИРЕКЦИЯ "МДТБФ":…………………………………</t>
  </si>
  <si>
    <t>КМЕТ:………………………………………</t>
  </si>
  <si>
    <t xml:space="preserve">                                                                /Й.Млъзев/</t>
  </si>
  <si>
    <t xml:space="preserve">                   /Т. Панчев/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</si>
</sst>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204"/>
      <scheme val="minor"/>
    </font>
    <font>
      <sz val="10"/>
      <name val="Tahoma"/>
      <family val="2"/>
      <charset val="204"/>
    </font>
    <font>
      <sz val="10"/>
      <color theme="1"/>
      <name val="Tahoma"/>
      <family val="2"/>
      <charset val="204"/>
    </font>
    <font>
      <b/>
      <sz val="14"/>
      <name val="Arial"/>
      <family val="2"/>
      <charset val="204"/>
    </font>
    <font>
      <sz val="14"/>
      <name val="Arial"/>
      <family val="2"/>
      <charset val="204"/>
    </font>
    <font>
      <b/>
      <sz val="12"/>
      <name val="Arial"/>
      <family val="2"/>
      <charset val="204"/>
    </font>
    <font>
      <b/>
      <sz val="10"/>
      <name val="Tahoma"/>
      <family val="2"/>
      <charset val="204"/>
    </font>
    <font>
      <b/>
      <sz val="10"/>
      <color theme="1"/>
      <name val="Tahoma"/>
      <family val="2"/>
      <charset val="204"/>
    </font>
    <font>
      <sz val="10"/>
      <color rgb="FFFF0000"/>
      <name val="Tahoma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i/>
      <sz val="10"/>
      <name val="Tahoma"/>
      <family val="2"/>
      <charset val="204"/>
    </font>
    <font>
      <b/>
      <sz val="10"/>
      <color rgb="FFFF000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1" fillId="0" borderId="0" xfId="0" applyFont="1" applyFill="1"/>
    <xf numFmtId="0" fontId="2" fillId="0" borderId="0" xfId="0" applyFont="1" applyFill="1"/>
    <xf numFmtId="0" fontId="4" fillId="0" borderId="0" xfId="0" applyFont="1"/>
    <xf numFmtId="0" fontId="0" fillId="0" borderId="0" xfId="0" applyAlignment="1">
      <alignment horizontal="left"/>
    </xf>
    <xf numFmtId="0" fontId="6" fillId="0" borderId="6" xfId="0" applyFont="1" applyBorder="1" applyAlignment="1">
      <alignment horizontal="center"/>
    </xf>
    <xf numFmtId="0" fontId="6" fillId="0" borderId="6" xfId="0" applyFont="1" applyFill="1" applyBorder="1" applyAlignment="1">
      <alignment horizontal="center"/>
    </xf>
    <xf numFmtId="0" fontId="7" fillId="0" borderId="6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6" fillId="0" borderId="6" xfId="0" applyFont="1" applyBorder="1"/>
    <xf numFmtId="0" fontId="6" fillId="0" borderId="6" xfId="0" applyFont="1" applyFill="1" applyBorder="1"/>
    <xf numFmtId="0" fontId="7" fillId="0" borderId="6" xfId="0" applyFont="1" applyFill="1" applyBorder="1"/>
    <xf numFmtId="0" fontId="1" fillId="0" borderId="6" xfId="0" applyFont="1" applyBorder="1"/>
    <xf numFmtId="0" fontId="1" fillId="0" borderId="6" xfId="0" applyFont="1" applyFill="1" applyBorder="1"/>
    <xf numFmtId="0" fontId="8" fillId="0" borderId="6" xfId="0" applyFont="1" applyFill="1" applyBorder="1"/>
    <xf numFmtId="0" fontId="9" fillId="0" borderId="0" xfId="0" applyFont="1"/>
    <xf numFmtId="0" fontId="2" fillId="0" borderId="6" xfId="0" applyFont="1" applyFill="1" applyBorder="1"/>
    <xf numFmtId="0" fontId="1" fillId="0" borderId="6" xfId="0" applyFont="1" applyBorder="1" applyAlignment="1">
      <alignment wrapText="1"/>
    </xf>
    <xf numFmtId="0" fontId="1" fillId="0" borderId="5" xfId="0" applyFont="1" applyFill="1" applyBorder="1"/>
    <xf numFmtId="0" fontId="1" fillId="0" borderId="6" xfId="0" applyFont="1" applyFill="1" applyBorder="1" applyAlignment="1">
      <alignment wrapText="1"/>
    </xf>
    <xf numFmtId="0" fontId="10" fillId="0" borderId="0" xfId="0" applyFont="1"/>
    <xf numFmtId="0" fontId="11" fillId="0" borderId="6" xfId="0" applyFont="1" applyBorder="1"/>
    <xf numFmtId="0" fontId="12" fillId="0" borderId="6" xfId="0" applyFont="1" applyFill="1" applyBorder="1"/>
    <xf numFmtId="0" fontId="8" fillId="0" borderId="6" xfId="0" applyFont="1" applyBorder="1"/>
    <xf numFmtId="0" fontId="1" fillId="2" borderId="6" xfId="0" applyFont="1" applyFill="1" applyBorder="1"/>
    <xf numFmtId="0" fontId="6" fillId="0" borderId="6" xfId="0" applyFont="1" applyBorder="1" applyAlignment="1">
      <alignment horizontal="right"/>
    </xf>
    <xf numFmtId="0" fontId="6" fillId="0" borderId="0" xfId="0" applyFont="1" applyFill="1"/>
    <xf numFmtId="0" fontId="0" fillId="0" borderId="0" xfId="0" applyFill="1"/>
    <xf numFmtId="0" fontId="0" fillId="0" borderId="0" xfId="0" applyFont="1" applyFill="1"/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1" xfId="0" applyFont="1" applyBorder="1" applyAlignment="1">
      <alignment horizontal="left" wrapText="1"/>
    </xf>
    <xf numFmtId="0" fontId="6" fillId="0" borderId="5" xfId="0" applyFont="1" applyBorder="1" applyAlignment="1">
      <alignment horizontal="left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108"/>
  <sheetViews>
    <sheetView tabSelected="1" topLeftCell="A38" workbookViewId="0">
      <selection activeCell="M42" sqref="M42"/>
    </sheetView>
  </sheetViews>
  <sheetFormatPr defaultRowHeight="15" x14ac:dyDescent="0.25"/>
  <cols>
    <col min="1" max="1" width="39.42578125" style="1" customWidth="1"/>
    <col min="2" max="2" width="9.28515625" style="1" hidden="1" customWidth="1"/>
    <col min="3" max="3" width="7.85546875" style="1" hidden="1" customWidth="1"/>
    <col min="4" max="4" width="9" style="1" hidden="1" customWidth="1"/>
    <col min="5" max="5" width="8.85546875" hidden="1" customWidth="1"/>
    <col min="6" max="6" width="9.140625" style="2"/>
    <col min="7" max="7" width="9.5703125" style="2" customWidth="1"/>
    <col min="8" max="8" width="11.7109375" style="3" customWidth="1"/>
    <col min="9" max="9" width="11" style="2" customWidth="1"/>
    <col min="10" max="10" width="8.85546875" style="2" customWidth="1"/>
    <col min="11" max="11" width="7.7109375" style="2" customWidth="1"/>
    <col min="12" max="12" width="8.85546875" style="2" customWidth="1"/>
    <col min="13" max="13" width="11.140625" style="2" customWidth="1"/>
    <col min="14" max="14" width="14" style="1" customWidth="1"/>
    <col min="15" max="15" width="7.85546875" customWidth="1"/>
    <col min="248" max="248" width="39.42578125" customWidth="1"/>
    <col min="249" max="252" width="0" hidden="1" customWidth="1"/>
    <col min="254" max="254" width="9.5703125" customWidth="1"/>
    <col min="255" max="255" width="8.85546875" customWidth="1"/>
    <col min="256" max="256" width="9" customWidth="1"/>
    <col min="257" max="257" width="8.85546875" customWidth="1"/>
    <col min="258" max="258" width="7.7109375" customWidth="1"/>
    <col min="259" max="260" width="8.85546875" customWidth="1"/>
    <col min="262" max="262" width="7.7109375" customWidth="1"/>
    <col min="263" max="263" width="9" customWidth="1"/>
    <col min="264" max="264" width="9.28515625" customWidth="1"/>
    <col min="265" max="265" width="0" hidden="1" customWidth="1"/>
    <col min="266" max="266" width="8.85546875" customWidth="1"/>
    <col min="267" max="267" width="9" customWidth="1"/>
    <col min="268" max="268" width="8.7109375" customWidth="1"/>
    <col min="504" max="504" width="39.42578125" customWidth="1"/>
    <col min="505" max="508" width="0" hidden="1" customWidth="1"/>
    <col min="510" max="510" width="9.5703125" customWidth="1"/>
    <col min="511" max="511" width="8.85546875" customWidth="1"/>
    <col min="512" max="512" width="9" customWidth="1"/>
    <col min="513" max="513" width="8.85546875" customWidth="1"/>
    <col min="514" max="514" width="7.7109375" customWidth="1"/>
    <col min="515" max="516" width="8.85546875" customWidth="1"/>
    <col min="518" max="518" width="7.7109375" customWidth="1"/>
    <col min="519" max="519" width="9" customWidth="1"/>
    <col min="520" max="520" width="9.28515625" customWidth="1"/>
    <col min="521" max="521" width="0" hidden="1" customWidth="1"/>
    <col min="522" max="522" width="8.85546875" customWidth="1"/>
    <col min="523" max="523" width="9" customWidth="1"/>
    <col min="524" max="524" width="8.7109375" customWidth="1"/>
    <col min="760" max="760" width="39.42578125" customWidth="1"/>
    <col min="761" max="764" width="0" hidden="1" customWidth="1"/>
    <col min="766" max="766" width="9.5703125" customWidth="1"/>
    <col min="767" max="767" width="8.85546875" customWidth="1"/>
    <col min="768" max="768" width="9" customWidth="1"/>
    <col min="769" max="769" width="8.85546875" customWidth="1"/>
    <col min="770" max="770" width="7.7109375" customWidth="1"/>
    <col min="771" max="772" width="8.85546875" customWidth="1"/>
    <col min="774" max="774" width="7.7109375" customWidth="1"/>
    <col min="775" max="775" width="9" customWidth="1"/>
    <col min="776" max="776" width="9.28515625" customWidth="1"/>
    <col min="777" max="777" width="0" hidden="1" customWidth="1"/>
    <col min="778" max="778" width="8.85546875" customWidth="1"/>
    <col min="779" max="779" width="9" customWidth="1"/>
    <col min="780" max="780" width="8.7109375" customWidth="1"/>
    <col min="1016" max="1016" width="39.42578125" customWidth="1"/>
    <col min="1017" max="1020" width="0" hidden="1" customWidth="1"/>
    <col min="1022" max="1022" width="9.5703125" customWidth="1"/>
    <col min="1023" max="1023" width="8.85546875" customWidth="1"/>
    <col min="1024" max="1024" width="9" customWidth="1"/>
    <col min="1025" max="1025" width="8.85546875" customWidth="1"/>
    <col min="1026" max="1026" width="7.7109375" customWidth="1"/>
    <col min="1027" max="1028" width="8.85546875" customWidth="1"/>
    <col min="1030" max="1030" width="7.7109375" customWidth="1"/>
    <col min="1031" max="1031" width="9" customWidth="1"/>
    <col min="1032" max="1032" width="9.28515625" customWidth="1"/>
    <col min="1033" max="1033" width="0" hidden="1" customWidth="1"/>
    <col min="1034" max="1034" width="8.85546875" customWidth="1"/>
    <col min="1035" max="1035" width="9" customWidth="1"/>
    <col min="1036" max="1036" width="8.7109375" customWidth="1"/>
    <col min="1272" max="1272" width="39.42578125" customWidth="1"/>
    <col min="1273" max="1276" width="0" hidden="1" customWidth="1"/>
    <col min="1278" max="1278" width="9.5703125" customWidth="1"/>
    <col min="1279" max="1279" width="8.85546875" customWidth="1"/>
    <col min="1280" max="1280" width="9" customWidth="1"/>
    <col min="1281" max="1281" width="8.85546875" customWidth="1"/>
    <col min="1282" max="1282" width="7.7109375" customWidth="1"/>
    <col min="1283" max="1284" width="8.85546875" customWidth="1"/>
    <col min="1286" max="1286" width="7.7109375" customWidth="1"/>
    <col min="1287" max="1287" width="9" customWidth="1"/>
    <col min="1288" max="1288" width="9.28515625" customWidth="1"/>
    <col min="1289" max="1289" width="0" hidden="1" customWidth="1"/>
    <col min="1290" max="1290" width="8.85546875" customWidth="1"/>
    <col min="1291" max="1291" width="9" customWidth="1"/>
    <col min="1292" max="1292" width="8.7109375" customWidth="1"/>
    <col min="1528" max="1528" width="39.42578125" customWidth="1"/>
    <col min="1529" max="1532" width="0" hidden="1" customWidth="1"/>
    <col min="1534" max="1534" width="9.5703125" customWidth="1"/>
    <col min="1535" max="1535" width="8.85546875" customWidth="1"/>
    <col min="1536" max="1536" width="9" customWidth="1"/>
    <col min="1537" max="1537" width="8.85546875" customWidth="1"/>
    <col min="1538" max="1538" width="7.7109375" customWidth="1"/>
    <col min="1539" max="1540" width="8.85546875" customWidth="1"/>
    <col min="1542" max="1542" width="7.7109375" customWidth="1"/>
    <col min="1543" max="1543" width="9" customWidth="1"/>
    <col min="1544" max="1544" width="9.28515625" customWidth="1"/>
    <col min="1545" max="1545" width="0" hidden="1" customWidth="1"/>
    <col min="1546" max="1546" width="8.85546875" customWidth="1"/>
    <col min="1547" max="1547" width="9" customWidth="1"/>
    <col min="1548" max="1548" width="8.7109375" customWidth="1"/>
    <col min="1784" max="1784" width="39.42578125" customWidth="1"/>
    <col min="1785" max="1788" width="0" hidden="1" customWidth="1"/>
    <col min="1790" max="1790" width="9.5703125" customWidth="1"/>
    <col min="1791" max="1791" width="8.85546875" customWidth="1"/>
    <col min="1792" max="1792" width="9" customWidth="1"/>
    <col min="1793" max="1793" width="8.85546875" customWidth="1"/>
    <col min="1794" max="1794" width="7.7109375" customWidth="1"/>
    <col min="1795" max="1796" width="8.85546875" customWidth="1"/>
    <col min="1798" max="1798" width="7.7109375" customWidth="1"/>
    <col min="1799" max="1799" width="9" customWidth="1"/>
    <col min="1800" max="1800" width="9.28515625" customWidth="1"/>
    <col min="1801" max="1801" width="0" hidden="1" customWidth="1"/>
    <col min="1802" max="1802" width="8.85546875" customWidth="1"/>
    <col min="1803" max="1803" width="9" customWidth="1"/>
    <col min="1804" max="1804" width="8.7109375" customWidth="1"/>
    <col min="2040" max="2040" width="39.42578125" customWidth="1"/>
    <col min="2041" max="2044" width="0" hidden="1" customWidth="1"/>
    <col min="2046" max="2046" width="9.5703125" customWidth="1"/>
    <col min="2047" max="2047" width="8.85546875" customWidth="1"/>
    <col min="2048" max="2048" width="9" customWidth="1"/>
    <col min="2049" max="2049" width="8.85546875" customWidth="1"/>
    <col min="2050" max="2050" width="7.7109375" customWidth="1"/>
    <col min="2051" max="2052" width="8.85546875" customWidth="1"/>
    <col min="2054" max="2054" width="7.7109375" customWidth="1"/>
    <col min="2055" max="2055" width="9" customWidth="1"/>
    <col min="2056" max="2056" width="9.28515625" customWidth="1"/>
    <col min="2057" max="2057" width="0" hidden="1" customWidth="1"/>
    <col min="2058" max="2058" width="8.85546875" customWidth="1"/>
    <col min="2059" max="2059" width="9" customWidth="1"/>
    <col min="2060" max="2060" width="8.7109375" customWidth="1"/>
    <col min="2296" max="2296" width="39.42578125" customWidth="1"/>
    <col min="2297" max="2300" width="0" hidden="1" customWidth="1"/>
    <col min="2302" max="2302" width="9.5703125" customWidth="1"/>
    <col min="2303" max="2303" width="8.85546875" customWidth="1"/>
    <col min="2304" max="2304" width="9" customWidth="1"/>
    <col min="2305" max="2305" width="8.85546875" customWidth="1"/>
    <col min="2306" max="2306" width="7.7109375" customWidth="1"/>
    <col min="2307" max="2308" width="8.85546875" customWidth="1"/>
    <col min="2310" max="2310" width="7.7109375" customWidth="1"/>
    <col min="2311" max="2311" width="9" customWidth="1"/>
    <col min="2312" max="2312" width="9.28515625" customWidth="1"/>
    <col min="2313" max="2313" width="0" hidden="1" customWidth="1"/>
    <col min="2314" max="2314" width="8.85546875" customWidth="1"/>
    <col min="2315" max="2315" width="9" customWidth="1"/>
    <col min="2316" max="2316" width="8.7109375" customWidth="1"/>
    <col min="2552" max="2552" width="39.42578125" customWidth="1"/>
    <col min="2553" max="2556" width="0" hidden="1" customWidth="1"/>
    <col min="2558" max="2558" width="9.5703125" customWidth="1"/>
    <col min="2559" max="2559" width="8.85546875" customWidth="1"/>
    <col min="2560" max="2560" width="9" customWidth="1"/>
    <col min="2561" max="2561" width="8.85546875" customWidth="1"/>
    <col min="2562" max="2562" width="7.7109375" customWidth="1"/>
    <col min="2563" max="2564" width="8.85546875" customWidth="1"/>
    <col min="2566" max="2566" width="7.7109375" customWidth="1"/>
    <col min="2567" max="2567" width="9" customWidth="1"/>
    <col min="2568" max="2568" width="9.28515625" customWidth="1"/>
    <col min="2569" max="2569" width="0" hidden="1" customWidth="1"/>
    <col min="2570" max="2570" width="8.85546875" customWidth="1"/>
    <col min="2571" max="2571" width="9" customWidth="1"/>
    <col min="2572" max="2572" width="8.7109375" customWidth="1"/>
    <col min="2808" max="2808" width="39.42578125" customWidth="1"/>
    <col min="2809" max="2812" width="0" hidden="1" customWidth="1"/>
    <col min="2814" max="2814" width="9.5703125" customWidth="1"/>
    <col min="2815" max="2815" width="8.85546875" customWidth="1"/>
    <col min="2816" max="2816" width="9" customWidth="1"/>
    <col min="2817" max="2817" width="8.85546875" customWidth="1"/>
    <col min="2818" max="2818" width="7.7109375" customWidth="1"/>
    <col min="2819" max="2820" width="8.85546875" customWidth="1"/>
    <col min="2822" max="2822" width="7.7109375" customWidth="1"/>
    <col min="2823" max="2823" width="9" customWidth="1"/>
    <col min="2824" max="2824" width="9.28515625" customWidth="1"/>
    <col min="2825" max="2825" width="0" hidden="1" customWidth="1"/>
    <col min="2826" max="2826" width="8.85546875" customWidth="1"/>
    <col min="2827" max="2827" width="9" customWidth="1"/>
    <col min="2828" max="2828" width="8.7109375" customWidth="1"/>
    <col min="3064" max="3064" width="39.42578125" customWidth="1"/>
    <col min="3065" max="3068" width="0" hidden="1" customWidth="1"/>
    <col min="3070" max="3070" width="9.5703125" customWidth="1"/>
    <col min="3071" max="3071" width="8.85546875" customWidth="1"/>
    <col min="3072" max="3072" width="9" customWidth="1"/>
    <col min="3073" max="3073" width="8.85546875" customWidth="1"/>
    <col min="3074" max="3074" width="7.7109375" customWidth="1"/>
    <col min="3075" max="3076" width="8.85546875" customWidth="1"/>
    <col min="3078" max="3078" width="7.7109375" customWidth="1"/>
    <col min="3079" max="3079" width="9" customWidth="1"/>
    <col min="3080" max="3080" width="9.28515625" customWidth="1"/>
    <col min="3081" max="3081" width="0" hidden="1" customWidth="1"/>
    <col min="3082" max="3082" width="8.85546875" customWidth="1"/>
    <col min="3083" max="3083" width="9" customWidth="1"/>
    <col min="3084" max="3084" width="8.7109375" customWidth="1"/>
    <col min="3320" max="3320" width="39.42578125" customWidth="1"/>
    <col min="3321" max="3324" width="0" hidden="1" customWidth="1"/>
    <col min="3326" max="3326" width="9.5703125" customWidth="1"/>
    <col min="3327" max="3327" width="8.85546875" customWidth="1"/>
    <col min="3328" max="3328" width="9" customWidth="1"/>
    <col min="3329" max="3329" width="8.85546875" customWidth="1"/>
    <col min="3330" max="3330" width="7.7109375" customWidth="1"/>
    <col min="3331" max="3332" width="8.85546875" customWidth="1"/>
    <col min="3334" max="3334" width="7.7109375" customWidth="1"/>
    <col min="3335" max="3335" width="9" customWidth="1"/>
    <col min="3336" max="3336" width="9.28515625" customWidth="1"/>
    <col min="3337" max="3337" width="0" hidden="1" customWidth="1"/>
    <col min="3338" max="3338" width="8.85546875" customWidth="1"/>
    <col min="3339" max="3339" width="9" customWidth="1"/>
    <col min="3340" max="3340" width="8.7109375" customWidth="1"/>
    <col min="3576" max="3576" width="39.42578125" customWidth="1"/>
    <col min="3577" max="3580" width="0" hidden="1" customWidth="1"/>
    <col min="3582" max="3582" width="9.5703125" customWidth="1"/>
    <col min="3583" max="3583" width="8.85546875" customWidth="1"/>
    <col min="3584" max="3584" width="9" customWidth="1"/>
    <col min="3585" max="3585" width="8.85546875" customWidth="1"/>
    <col min="3586" max="3586" width="7.7109375" customWidth="1"/>
    <col min="3587" max="3588" width="8.85546875" customWidth="1"/>
    <col min="3590" max="3590" width="7.7109375" customWidth="1"/>
    <col min="3591" max="3591" width="9" customWidth="1"/>
    <col min="3592" max="3592" width="9.28515625" customWidth="1"/>
    <col min="3593" max="3593" width="0" hidden="1" customWidth="1"/>
    <col min="3594" max="3594" width="8.85546875" customWidth="1"/>
    <col min="3595" max="3595" width="9" customWidth="1"/>
    <col min="3596" max="3596" width="8.7109375" customWidth="1"/>
    <col min="3832" max="3832" width="39.42578125" customWidth="1"/>
    <col min="3833" max="3836" width="0" hidden="1" customWidth="1"/>
    <col min="3838" max="3838" width="9.5703125" customWidth="1"/>
    <col min="3839" max="3839" width="8.85546875" customWidth="1"/>
    <col min="3840" max="3840" width="9" customWidth="1"/>
    <col min="3841" max="3841" width="8.85546875" customWidth="1"/>
    <col min="3842" max="3842" width="7.7109375" customWidth="1"/>
    <col min="3843" max="3844" width="8.85546875" customWidth="1"/>
    <col min="3846" max="3846" width="7.7109375" customWidth="1"/>
    <col min="3847" max="3847" width="9" customWidth="1"/>
    <col min="3848" max="3848" width="9.28515625" customWidth="1"/>
    <col min="3849" max="3849" width="0" hidden="1" customWidth="1"/>
    <col min="3850" max="3850" width="8.85546875" customWidth="1"/>
    <col min="3851" max="3851" width="9" customWidth="1"/>
    <col min="3852" max="3852" width="8.7109375" customWidth="1"/>
    <col min="4088" max="4088" width="39.42578125" customWidth="1"/>
    <col min="4089" max="4092" width="0" hidden="1" customWidth="1"/>
    <col min="4094" max="4094" width="9.5703125" customWidth="1"/>
    <col min="4095" max="4095" width="8.85546875" customWidth="1"/>
    <col min="4096" max="4096" width="9" customWidth="1"/>
    <col min="4097" max="4097" width="8.85546875" customWidth="1"/>
    <col min="4098" max="4098" width="7.7109375" customWidth="1"/>
    <col min="4099" max="4100" width="8.85546875" customWidth="1"/>
    <col min="4102" max="4102" width="7.7109375" customWidth="1"/>
    <col min="4103" max="4103" width="9" customWidth="1"/>
    <col min="4104" max="4104" width="9.28515625" customWidth="1"/>
    <col min="4105" max="4105" width="0" hidden="1" customWidth="1"/>
    <col min="4106" max="4106" width="8.85546875" customWidth="1"/>
    <col min="4107" max="4107" width="9" customWidth="1"/>
    <col min="4108" max="4108" width="8.7109375" customWidth="1"/>
    <col min="4344" max="4344" width="39.42578125" customWidth="1"/>
    <col min="4345" max="4348" width="0" hidden="1" customWidth="1"/>
    <col min="4350" max="4350" width="9.5703125" customWidth="1"/>
    <col min="4351" max="4351" width="8.85546875" customWidth="1"/>
    <col min="4352" max="4352" width="9" customWidth="1"/>
    <col min="4353" max="4353" width="8.85546875" customWidth="1"/>
    <col min="4354" max="4354" width="7.7109375" customWidth="1"/>
    <col min="4355" max="4356" width="8.85546875" customWidth="1"/>
    <col min="4358" max="4358" width="7.7109375" customWidth="1"/>
    <col min="4359" max="4359" width="9" customWidth="1"/>
    <col min="4360" max="4360" width="9.28515625" customWidth="1"/>
    <col min="4361" max="4361" width="0" hidden="1" customWidth="1"/>
    <col min="4362" max="4362" width="8.85546875" customWidth="1"/>
    <col min="4363" max="4363" width="9" customWidth="1"/>
    <col min="4364" max="4364" width="8.7109375" customWidth="1"/>
    <col min="4600" max="4600" width="39.42578125" customWidth="1"/>
    <col min="4601" max="4604" width="0" hidden="1" customWidth="1"/>
    <col min="4606" max="4606" width="9.5703125" customWidth="1"/>
    <col min="4607" max="4607" width="8.85546875" customWidth="1"/>
    <col min="4608" max="4608" width="9" customWidth="1"/>
    <col min="4609" max="4609" width="8.85546875" customWidth="1"/>
    <col min="4610" max="4610" width="7.7109375" customWidth="1"/>
    <col min="4611" max="4612" width="8.85546875" customWidth="1"/>
    <col min="4614" max="4614" width="7.7109375" customWidth="1"/>
    <col min="4615" max="4615" width="9" customWidth="1"/>
    <col min="4616" max="4616" width="9.28515625" customWidth="1"/>
    <col min="4617" max="4617" width="0" hidden="1" customWidth="1"/>
    <col min="4618" max="4618" width="8.85546875" customWidth="1"/>
    <col min="4619" max="4619" width="9" customWidth="1"/>
    <col min="4620" max="4620" width="8.7109375" customWidth="1"/>
    <col min="4856" max="4856" width="39.42578125" customWidth="1"/>
    <col min="4857" max="4860" width="0" hidden="1" customWidth="1"/>
    <col min="4862" max="4862" width="9.5703125" customWidth="1"/>
    <col min="4863" max="4863" width="8.85546875" customWidth="1"/>
    <col min="4864" max="4864" width="9" customWidth="1"/>
    <col min="4865" max="4865" width="8.85546875" customWidth="1"/>
    <col min="4866" max="4866" width="7.7109375" customWidth="1"/>
    <col min="4867" max="4868" width="8.85546875" customWidth="1"/>
    <col min="4870" max="4870" width="7.7109375" customWidth="1"/>
    <col min="4871" max="4871" width="9" customWidth="1"/>
    <col min="4872" max="4872" width="9.28515625" customWidth="1"/>
    <col min="4873" max="4873" width="0" hidden="1" customWidth="1"/>
    <col min="4874" max="4874" width="8.85546875" customWidth="1"/>
    <col min="4875" max="4875" width="9" customWidth="1"/>
    <col min="4876" max="4876" width="8.7109375" customWidth="1"/>
    <col min="5112" max="5112" width="39.42578125" customWidth="1"/>
    <col min="5113" max="5116" width="0" hidden="1" customWidth="1"/>
    <col min="5118" max="5118" width="9.5703125" customWidth="1"/>
    <col min="5119" max="5119" width="8.85546875" customWidth="1"/>
    <col min="5120" max="5120" width="9" customWidth="1"/>
    <col min="5121" max="5121" width="8.85546875" customWidth="1"/>
    <col min="5122" max="5122" width="7.7109375" customWidth="1"/>
    <col min="5123" max="5124" width="8.85546875" customWidth="1"/>
    <col min="5126" max="5126" width="7.7109375" customWidth="1"/>
    <col min="5127" max="5127" width="9" customWidth="1"/>
    <col min="5128" max="5128" width="9.28515625" customWidth="1"/>
    <col min="5129" max="5129" width="0" hidden="1" customWidth="1"/>
    <col min="5130" max="5130" width="8.85546875" customWidth="1"/>
    <col min="5131" max="5131" width="9" customWidth="1"/>
    <col min="5132" max="5132" width="8.7109375" customWidth="1"/>
    <col min="5368" max="5368" width="39.42578125" customWidth="1"/>
    <col min="5369" max="5372" width="0" hidden="1" customWidth="1"/>
    <col min="5374" max="5374" width="9.5703125" customWidth="1"/>
    <col min="5375" max="5375" width="8.85546875" customWidth="1"/>
    <col min="5376" max="5376" width="9" customWidth="1"/>
    <col min="5377" max="5377" width="8.85546875" customWidth="1"/>
    <col min="5378" max="5378" width="7.7109375" customWidth="1"/>
    <col min="5379" max="5380" width="8.85546875" customWidth="1"/>
    <col min="5382" max="5382" width="7.7109375" customWidth="1"/>
    <col min="5383" max="5383" width="9" customWidth="1"/>
    <col min="5384" max="5384" width="9.28515625" customWidth="1"/>
    <col min="5385" max="5385" width="0" hidden="1" customWidth="1"/>
    <col min="5386" max="5386" width="8.85546875" customWidth="1"/>
    <col min="5387" max="5387" width="9" customWidth="1"/>
    <col min="5388" max="5388" width="8.7109375" customWidth="1"/>
    <col min="5624" max="5624" width="39.42578125" customWidth="1"/>
    <col min="5625" max="5628" width="0" hidden="1" customWidth="1"/>
    <col min="5630" max="5630" width="9.5703125" customWidth="1"/>
    <col min="5631" max="5631" width="8.85546875" customWidth="1"/>
    <col min="5632" max="5632" width="9" customWidth="1"/>
    <col min="5633" max="5633" width="8.85546875" customWidth="1"/>
    <col min="5634" max="5634" width="7.7109375" customWidth="1"/>
    <col min="5635" max="5636" width="8.85546875" customWidth="1"/>
    <col min="5638" max="5638" width="7.7109375" customWidth="1"/>
    <col min="5639" max="5639" width="9" customWidth="1"/>
    <col min="5640" max="5640" width="9.28515625" customWidth="1"/>
    <col min="5641" max="5641" width="0" hidden="1" customWidth="1"/>
    <col min="5642" max="5642" width="8.85546875" customWidth="1"/>
    <col min="5643" max="5643" width="9" customWidth="1"/>
    <col min="5644" max="5644" width="8.7109375" customWidth="1"/>
    <col min="5880" max="5880" width="39.42578125" customWidth="1"/>
    <col min="5881" max="5884" width="0" hidden="1" customWidth="1"/>
    <col min="5886" max="5886" width="9.5703125" customWidth="1"/>
    <col min="5887" max="5887" width="8.85546875" customWidth="1"/>
    <col min="5888" max="5888" width="9" customWidth="1"/>
    <col min="5889" max="5889" width="8.85546875" customWidth="1"/>
    <col min="5890" max="5890" width="7.7109375" customWidth="1"/>
    <col min="5891" max="5892" width="8.85546875" customWidth="1"/>
    <col min="5894" max="5894" width="7.7109375" customWidth="1"/>
    <col min="5895" max="5895" width="9" customWidth="1"/>
    <col min="5896" max="5896" width="9.28515625" customWidth="1"/>
    <col min="5897" max="5897" width="0" hidden="1" customWidth="1"/>
    <col min="5898" max="5898" width="8.85546875" customWidth="1"/>
    <col min="5899" max="5899" width="9" customWidth="1"/>
    <col min="5900" max="5900" width="8.7109375" customWidth="1"/>
    <col min="6136" max="6136" width="39.42578125" customWidth="1"/>
    <col min="6137" max="6140" width="0" hidden="1" customWidth="1"/>
    <col min="6142" max="6142" width="9.5703125" customWidth="1"/>
    <col min="6143" max="6143" width="8.85546875" customWidth="1"/>
    <col min="6144" max="6144" width="9" customWidth="1"/>
    <col min="6145" max="6145" width="8.85546875" customWidth="1"/>
    <col min="6146" max="6146" width="7.7109375" customWidth="1"/>
    <col min="6147" max="6148" width="8.85546875" customWidth="1"/>
    <col min="6150" max="6150" width="7.7109375" customWidth="1"/>
    <col min="6151" max="6151" width="9" customWidth="1"/>
    <col min="6152" max="6152" width="9.28515625" customWidth="1"/>
    <col min="6153" max="6153" width="0" hidden="1" customWidth="1"/>
    <col min="6154" max="6154" width="8.85546875" customWidth="1"/>
    <col min="6155" max="6155" width="9" customWidth="1"/>
    <col min="6156" max="6156" width="8.7109375" customWidth="1"/>
    <col min="6392" max="6392" width="39.42578125" customWidth="1"/>
    <col min="6393" max="6396" width="0" hidden="1" customWidth="1"/>
    <col min="6398" max="6398" width="9.5703125" customWidth="1"/>
    <col min="6399" max="6399" width="8.85546875" customWidth="1"/>
    <col min="6400" max="6400" width="9" customWidth="1"/>
    <col min="6401" max="6401" width="8.85546875" customWidth="1"/>
    <col min="6402" max="6402" width="7.7109375" customWidth="1"/>
    <col min="6403" max="6404" width="8.85546875" customWidth="1"/>
    <col min="6406" max="6406" width="7.7109375" customWidth="1"/>
    <col min="6407" max="6407" width="9" customWidth="1"/>
    <col min="6408" max="6408" width="9.28515625" customWidth="1"/>
    <col min="6409" max="6409" width="0" hidden="1" customWidth="1"/>
    <col min="6410" max="6410" width="8.85546875" customWidth="1"/>
    <col min="6411" max="6411" width="9" customWidth="1"/>
    <col min="6412" max="6412" width="8.7109375" customWidth="1"/>
    <col min="6648" max="6648" width="39.42578125" customWidth="1"/>
    <col min="6649" max="6652" width="0" hidden="1" customWidth="1"/>
    <col min="6654" max="6654" width="9.5703125" customWidth="1"/>
    <col min="6655" max="6655" width="8.85546875" customWidth="1"/>
    <col min="6656" max="6656" width="9" customWidth="1"/>
    <col min="6657" max="6657" width="8.85546875" customWidth="1"/>
    <col min="6658" max="6658" width="7.7109375" customWidth="1"/>
    <col min="6659" max="6660" width="8.85546875" customWidth="1"/>
    <col min="6662" max="6662" width="7.7109375" customWidth="1"/>
    <col min="6663" max="6663" width="9" customWidth="1"/>
    <col min="6664" max="6664" width="9.28515625" customWidth="1"/>
    <col min="6665" max="6665" width="0" hidden="1" customWidth="1"/>
    <col min="6666" max="6666" width="8.85546875" customWidth="1"/>
    <col min="6667" max="6667" width="9" customWidth="1"/>
    <col min="6668" max="6668" width="8.7109375" customWidth="1"/>
    <col min="6904" max="6904" width="39.42578125" customWidth="1"/>
    <col min="6905" max="6908" width="0" hidden="1" customWidth="1"/>
    <col min="6910" max="6910" width="9.5703125" customWidth="1"/>
    <col min="6911" max="6911" width="8.85546875" customWidth="1"/>
    <col min="6912" max="6912" width="9" customWidth="1"/>
    <col min="6913" max="6913" width="8.85546875" customWidth="1"/>
    <col min="6914" max="6914" width="7.7109375" customWidth="1"/>
    <col min="6915" max="6916" width="8.85546875" customWidth="1"/>
    <col min="6918" max="6918" width="7.7109375" customWidth="1"/>
    <col min="6919" max="6919" width="9" customWidth="1"/>
    <col min="6920" max="6920" width="9.28515625" customWidth="1"/>
    <col min="6921" max="6921" width="0" hidden="1" customWidth="1"/>
    <col min="6922" max="6922" width="8.85546875" customWidth="1"/>
    <col min="6923" max="6923" width="9" customWidth="1"/>
    <col min="6924" max="6924" width="8.7109375" customWidth="1"/>
    <col min="7160" max="7160" width="39.42578125" customWidth="1"/>
    <col min="7161" max="7164" width="0" hidden="1" customWidth="1"/>
    <col min="7166" max="7166" width="9.5703125" customWidth="1"/>
    <col min="7167" max="7167" width="8.85546875" customWidth="1"/>
    <col min="7168" max="7168" width="9" customWidth="1"/>
    <col min="7169" max="7169" width="8.85546875" customWidth="1"/>
    <col min="7170" max="7170" width="7.7109375" customWidth="1"/>
    <col min="7171" max="7172" width="8.85546875" customWidth="1"/>
    <col min="7174" max="7174" width="7.7109375" customWidth="1"/>
    <col min="7175" max="7175" width="9" customWidth="1"/>
    <col min="7176" max="7176" width="9.28515625" customWidth="1"/>
    <col min="7177" max="7177" width="0" hidden="1" customWidth="1"/>
    <col min="7178" max="7178" width="8.85546875" customWidth="1"/>
    <col min="7179" max="7179" width="9" customWidth="1"/>
    <col min="7180" max="7180" width="8.7109375" customWidth="1"/>
    <col min="7416" max="7416" width="39.42578125" customWidth="1"/>
    <col min="7417" max="7420" width="0" hidden="1" customWidth="1"/>
    <col min="7422" max="7422" width="9.5703125" customWidth="1"/>
    <col min="7423" max="7423" width="8.85546875" customWidth="1"/>
    <col min="7424" max="7424" width="9" customWidth="1"/>
    <col min="7425" max="7425" width="8.85546875" customWidth="1"/>
    <col min="7426" max="7426" width="7.7109375" customWidth="1"/>
    <col min="7427" max="7428" width="8.85546875" customWidth="1"/>
    <col min="7430" max="7430" width="7.7109375" customWidth="1"/>
    <col min="7431" max="7431" width="9" customWidth="1"/>
    <col min="7432" max="7432" width="9.28515625" customWidth="1"/>
    <col min="7433" max="7433" width="0" hidden="1" customWidth="1"/>
    <col min="7434" max="7434" width="8.85546875" customWidth="1"/>
    <col min="7435" max="7435" width="9" customWidth="1"/>
    <col min="7436" max="7436" width="8.7109375" customWidth="1"/>
    <col min="7672" max="7672" width="39.42578125" customWidth="1"/>
    <col min="7673" max="7676" width="0" hidden="1" customWidth="1"/>
    <col min="7678" max="7678" width="9.5703125" customWidth="1"/>
    <col min="7679" max="7679" width="8.85546875" customWidth="1"/>
    <col min="7680" max="7680" width="9" customWidth="1"/>
    <col min="7681" max="7681" width="8.85546875" customWidth="1"/>
    <col min="7682" max="7682" width="7.7109375" customWidth="1"/>
    <col min="7683" max="7684" width="8.85546875" customWidth="1"/>
    <col min="7686" max="7686" width="7.7109375" customWidth="1"/>
    <col min="7687" max="7687" width="9" customWidth="1"/>
    <col min="7688" max="7688" width="9.28515625" customWidth="1"/>
    <col min="7689" max="7689" width="0" hidden="1" customWidth="1"/>
    <col min="7690" max="7690" width="8.85546875" customWidth="1"/>
    <col min="7691" max="7691" width="9" customWidth="1"/>
    <col min="7692" max="7692" width="8.7109375" customWidth="1"/>
    <col min="7928" max="7928" width="39.42578125" customWidth="1"/>
    <col min="7929" max="7932" width="0" hidden="1" customWidth="1"/>
    <col min="7934" max="7934" width="9.5703125" customWidth="1"/>
    <col min="7935" max="7935" width="8.85546875" customWidth="1"/>
    <col min="7936" max="7936" width="9" customWidth="1"/>
    <col min="7937" max="7937" width="8.85546875" customWidth="1"/>
    <col min="7938" max="7938" width="7.7109375" customWidth="1"/>
    <col min="7939" max="7940" width="8.85546875" customWidth="1"/>
    <col min="7942" max="7942" width="7.7109375" customWidth="1"/>
    <col min="7943" max="7943" width="9" customWidth="1"/>
    <col min="7944" max="7944" width="9.28515625" customWidth="1"/>
    <col min="7945" max="7945" width="0" hidden="1" customWidth="1"/>
    <col min="7946" max="7946" width="8.85546875" customWidth="1"/>
    <col min="7947" max="7947" width="9" customWidth="1"/>
    <col min="7948" max="7948" width="8.7109375" customWidth="1"/>
    <col min="8184" max="8184" width="39.42578125" customWidth="1"/>
    <col min="8185" max="8188" width="0" hidden="1" customWidth="1"/>
    <col min="8190" max="8190" width="9.5703125" customWidth="1"/>
    <col min="8191" max="8191" width="8.85546875" customWidth="1"/>
    <col min="8192" max="8192" width="9" customWidth="1"/>
    <col min="8193" max="8193" width="8.85546875" customWidth="1"/>
    <col min="8194" max="8194" width="7.7109375" customWidth="1"/>
    <col min="8195" max="8196" width="8.85546875" customWidth="1"/>
    <col min="8198" max="8198" width="7.7109375" customWidth="1"/>
    <col min="8199" max="8199" width="9" customWidth="1"/>
    <col min="8200" max="8200" width="9.28515625" customWidth="1"/>
    <col min="8201" max="8201" width="0" hidden="1" customWidth="1"/>
    <col min="8202" max="8202" width="8.85546875" customWidth="1"/>
    <col min="8203" max="8203" width="9" customWidth="1"/>
    <col min="8204" max="8204" width="8.7109375" customWidth="1"/>
    <col min="8440" max="8440" width="39.42578125" customWidth="1"/>
    <col min="8441" max="8444" width="0" hidden="1" customWidth="1"/>
    <col min="8446" max="8446" width="9.5703125" customWidth="1"/>
    <col min="8447" max="8447" width="8.85546875" customWidth="1"/>
    <col min="8448" max="8448" width="9" customWidth="1"/>
    <col min="8449" max="8449" width="8.85546875" customWidth="1"/>
    <col min="8450" max="8450" width="7.7109375" customWidth="1"/>
    <col min="8451" max="8452" width="8.85546875" customWidth="1"/>
    <col min="8454" max="8454" width="7.7109375" customWidth="1"/>
    <col min="8455" max="8455" width="9" customWidth="1"/>
    <col min="8456" max="8456" width="9.28515625" customWidth="1"/>
    <col min="8457" max="8457" width="0" hidden="1" customWidth="1"/>
    <col min="8458" max="8458" width="8.85546875" customWidth="1"/>
    <col min="8459" max="8459" width="9" customWidth="1"/>
    <col min="8460" max="8460" width="8.7109375" customWidth="1"/>
    <col min="8696" max="8696" width="39.42578125" customWidth="1"/>
    <col min="8697" max="8700" width="0" hidden="1" customWidth="1"/>
    <col min="8702" max="8702" width="9.5703125" customWidth="1"/>
    <col min="8703" max="8703" width="8.85546875" customWidth="1"/>
    <col min="8704" max="8704" width="9" customWidth="1"/>
    <col min="8705" max="8705" width="8.85546875" customWidth="1"/>
    <col min="8706" max="8706" width="7.7109375" customWidth="1"/>
    <col min="8707" max="8708" width="8.85546875" customWidth="1"/>
    <col min="8710" max="8710" width="7.7109375" customWidth="1"/>
    <col min="8711" max="8711" width="9" customWidth="1"/>
    <col min="8712" max="8712" width="9.28515625" customWidth="1"/>
    <col min="8713" max="8713" width="0" hidden="1" customWidth="1"/>
    <col min="8714" max="8714" width="8.85546875" customWidth="1"/>
    <col min="8715" max="8715" width="9" customWidth="1"/>
    <col min="8716" max="8716" width="8.7109375" customWidth="1"/>
    <col min="8952" max="8952" width="39.42578125" customWidth="1"/>
    <col min="8953" max="8956" width="0" hidden="1" customWidth="1"/>
    <col min="8958" max="8958" width="9.5703125" customWidth="1"/>
    <col min="8959" max="8959" width="8.85546875" customWidth="1"/>
    <col min="8960" max="8960" width="9" customWidth="1"/>
    <col min="8961" max="8961" width="8.85546875" customWidth="1"/>
    <col min="8962" max="8962" width="7.7109375" customWidth="1"/>
    <col min="8963" max="8964" width="8.85546875" customWidth="1"/>
    <col min="8966" max="8966" width="7.7109375" customWidth="1"/>
    <col min="8967" max="8967" width="9" customWidth="1"/>
    <col min="8968" max="8968" width="9.28515625" customWidth="1"/>
    <col min="8969" max="8969" width="0" hidden="1" customWidth="1"/>
    <col min="8970" max="8970" width="8.85546875" customWidth="1"/>
    <col min="8971" max="8971" width="9" customWidth="1"/>
    <col min="8972" max="8972" width="8.7109375" customWidth="1"/>
    <col min="9208" max="9208" width="39.42578125" customWidth="1"/>
    <col min="9209" max="9212" width="0" hidden="1" customWidth="1"/>
    <col min="9214" max="9214" width="9.5703125" customWidth="1"/>
    <col min="9215" max="9215" width="8.85546875" customWidth="1"/>
    <col min="9216" max="9216" width="9" customWidth="1"/>
    <col min="9217" max="9217" width="8.85546875" customWidth="1"/>
    <col min="9218" max="9218" width="7.7109375" customWidth="1"/>
    <col min="9219" max="9220" width="8.85546875" customWidth="1"/>
    <col min="9222" max="9222" width="7.7109375" customWidth="1"/>
    <col min="9223" max="9223" width="9" customWidth="1"/>
    <col min="9224" max="9224" width="9.28515625" customWidth="1"/>
    <col min="9225" max="9225" width="0" hidden="1" customWidth="1"/>
    <col min="9226" max="9226" width="8.85546875" customWidth="1"/>
    <col min="9227" max="9227" width="9" customWidth="1"/>
    <col min="9228" max="9228" width="8.7109375" customWidth="1"/>
    <col min="9464" max="9464" width="39.42578125" customWidth="1"/>
    <col min="9465" max="9468" width="0" hidden="1" customWidth="1"/>
    <col min="9470" max="9470" width="9.5703125" customWidth="1"/>
    <col min="9471" max="9471" width="8.85546875" customWidth="1"/>
    <col min="9472" max="9472" width="9" customWidth="1"/>
    <col min="9473" max="9473" width="8.85546875" customWidth="1"/>
    <col min="9474" max="9474" width="7.7109375" customWidth="1"/>
    <col min="9475" max="9476" width="8.85546875" customWidth="1"/>
    <col min="9478" max="9478" width="7.7109375" customWidth="1"/>
    <col min="9479" max="9479" width="9" customWidth="1"/>
    <col min="9480" max="9480" width="9.28515625" customWidth="1"/>
    <col min="9481" max="9481" width="0" hidden="1" customWidth="1"/>
    <col min="9482" max="9482" width="8.85546875" customWidth="1"/>
    <col min="9483" max="9483" width="9" customWidth="1"/>
    <col min="9484" max="9484" width="8.7109375" customWidth="1"/>
    <col min="9720" max="9720" width="39.42578125" customWidth="1"/>
    <col min="9721" max="9724" width="0" hidden="1" customWidth="1"/>
    <col min="9726" max="9726" width="9.5703125" customWidth="1"/>
    <col min="9727" max="9727" width="8.85546875" customWidth="1"/>
    <col min="9728" max="9728" width="9" customWidth="1"/>
    <col min="9729" max="9729" width="8.85546875" customWidth="1"/>
    <col min="9730" max="9730" width="7.7109375" customWidth="1"/>
    <col min="9731" max="9732" width="8.85546875" customWidth="1"/>
    <col min="9734" max="9734" width="7.7109375" customWidth="1"/>
    <col min="9735" max="9735" width="9" customWidth="1"/>
    <col min="9736" max="9736" width="9.28515625" customWidth="1"/>
    <col min="9737" max="9737" width="0" hidden="1" customWidth="1"/>
    <col min="9738" max="9738" width="8.85546875" customWidth="1"/>
    <col min="9739" max="9739" width="9" customWidth="1"/>
    <col min="9740" max="9740" width="8.7109375" customWidth="1"/>
    <col min="9976" max="9976" width="39.42578125" customWidth="1"/>
    <col min="9977" max="9980" width="0" hidden="1" customWidth="1"/>
    <col min="9982" max="9982" width="9.5703125" customWidth="1"/>
    <col min="9983" max="9983" width="8.85546875" customWidth="1"/>
    <col min="9984" max="9984" width="9" customWidth="1"/>
    <col min="9985" max="9985" width="8.85546875" customWidth="1"/>
    <col min="9986" max="9986" width="7.7109375" customWidth="1"/>
    <col min="9987" max="9988" width="8.85546875" customWidth="1"/>
    <col min="9990" max="9990" width="7.7109375" customWidth="1"/>
    <col min="9991" max="9991" width="9" customWidth="1"/>
    <col min="9992" max="9992" width="9.28515625" customWidth="1"/>
    <col min="9993" max="9993" width="0" hidden="1" customWidth="1"/>
    <col min="9994" max="9994" width="8.85546875" customWidth="1"/>
    <col min="9995" max="9995" width="9" customWidth="1"/>
    <col min="9996" max="9996" width="8.7109375" customWidth="1"/>
    <col min="10232" max="10232" width="39.42578125" customWidth="1"/>
    <col min="10233" max="10236" width="0" hidden="1" customWidth="1"/>
    <col min="10238" max="10238" width="9.5703125" customWidth="1"/>
    <col min="10239" max="10239" width="8.85546875" customWidth="1"/>
    <col min="10240" max="10240" width="9" customWidth="1"/>
    <col min="10241" max="10241" width="8.85546875" customWidth="1"/>
    <col min="10242" max="10242" width="7.7109375" customWidth="1"/>
    <col min="10243" max="10244" width="8.85546875" customWidth="1"/>
    <col min="10246" max="10246" width="7.7109375" customWidth="1"/>
    <col min="10247" max="10247" width="9" customWidth="1"/>
    <col min="10248" max="10248" width="9.28515625" customWidth="1"/>
    <col min="10249" max="10249" width="0" hidden="1" customWidth="1"/>
    <col min="10250" max="10250" width="8.85546875" customWidth="1"/>
    <col min="10251" max="10251" width="9" customWidth="1"/>
    <col min="10252" max="10252" width="8.7109375" customWidth="1"/>
    <col min="10488" max="10488" width="39.42578125" customWidth="1"/>
    <col min="10489" max="10492" width="0" hidden="1" customWidth="1"/>
    <col min="10494" max="10494" width="9.5703125" customWidth="1"/>
    <col min="10495" max="10495" width="8.85546875" customWidth="1"/>
    <col min="10496" max="10496" width="9" customWidth="1"/>
    <col min="10497" max="10497" width="8.85546875" customWidth="1"/>
    <col min="10498" max="10498" width="7.7109375" customWidth="1"/>
    <col min="10499" max="10500" width="8.85546875" customWidth="1"/>
    <col min="10502" max="10502" width="7.7109375" customWidth="1"/>
    <col min="10503" max="10503" width="9" customWidth="1"/>
    <col min="10504" max="10504" width="9.28515625" customWidth="1"/>
    <col min="10505" max="10505" width="0" hidden="1" customWidth="1"/>
    <col min="10506" max="10506" width="8.85546875" customWidth="1"/>
    <col min="10507" max="10507" width="9" customWidth="1"/>
    <col min="10508" max="10508" width="8.7109375" customWidth="1"/>
    <col min="10744" max="10744" width="39.42578125" customWidth="1"/>
    <col min="10745" max="10748" width="0" hidden="1" customWidth="1"/>
    <col min="10750" max="10750" width="9.5703125" customWidth="1"/>
    <col min="10751" max="10751" width="8.85546875" customWidth="1"/>
    <col min="10752" max="10752" width="9" customWidth="1"/>
    <col min="10753" max="10753" width="8.85546875" customWidth="1"/>
    <col min="10754" max="10754" width="7.7109375" customWidth="1"/>
    <col min="10755" max="10756" width="8.85546875" customWidth="1"/>
    <col min="10758" max="10758" width="7.7109375" customWidth="1"/>
    <col min="10759" max="10759" width="9" customWidth="1"/>
    <col min="10760" max="10760" width="9.28515625" customWidth="1"/>
    <col min="10761" max="10761" width="0" hidden="1" customWidth="1"/>
    <col min="10762" max="10762" width="8.85546875" customWidth="1"/>
    <col min="10763" max="10763" width="9" customWidth="1"/>
    <col min="10764" max="10764" width="8.7109375" customWidth="1"/>
    <col min="11000" max="11000" width="39.42578125" customWidth="1"/>
    <col min="11001" max="11004" width="0" hidden="1" customWidth="1"/>
    <col min="11006" max="11006" width="9.5703125" customWidth="1"/>
    <col min="11007" max="11007" width="8.85546875" customWidth="1"/>
    <col min="11008" max="11008" width="9" customWidth="1"/>
    <col min="11009" max="11009" width="8.85546875" customWidth="1"/>
    <col min="11010" max="11010" width="7.7109375" customWidth="1"/>
    <col min="11011" max="11012" width="8.85546875" customWidth="1"/>
    <col min="11014" max="11014" width="7.7109375" customWidth="1"/>
    <col min="11015" max="11015" width="9" customWidth="1"/>
    <col min="11016" max="11016" width="9.28515625" customWidth="1"/>
    <col min="11017" max="11017" width="0" hidden="1" customWidth="1"/>
    <col min="11018" max="11018" width="8.85546875" customWidth="1"/>
    <col min="11019" max="11019" width="9" customWidth="1"/>
    <col min="11020" max="11020" width="8.7109375" customWidth="1"/>
    <col min="11256" max="11256" width="39.42578125" customWidth="1"/>
    <col min="11257" max="11260" width="0" hidden="1" customWidth="1"/>
    <col min="11262" max="11262" width="9.5703125" customWidth="1"/>
    <col min="11263" max="11263" width="8.85546875" customWidth="1"/>
    <col min="11264" max="11264" width="9" customWidth="1"/>
    <col min="11265" max="11265" width="8.85546875" customWidth="1"/>
    <col min="11266" max="11266" width="7.7109375" customWidth="1"/>
    <col min="11267" max="11268" width="8.85546875" customWidth="1"/>
    <col min="11270" max="11270" width="7.7109375" customWidth="1"/>
    <col min="11271" max="11271" width="9" customWidth="1"/>
    <col min="11272" max="11272" width="9.28515625" customWidth="1"/>
    <col min="11273" max="11273" width="0" hidden="1" customWidth="1"/>
    <col min="11274" max="11274" width="8.85546875" customWidth="1"/>
    <col min="11275" max="11275" width="9" customWidth="1"/>
    <col min="11276" max="11276" width="8.7109375" customWidth="1"/>
    <col min="11512" max="11512" width="39.42578125" customWidth="1"/>
    <col min="11513" max="11516" width="0" hidden="1" customWidth="1"/>
    <col min="11518" max="11518" width="9.5703125" customWidth="1"/>
    <col min="11519" max="11519" width="8.85546875" customWidth="1"/>
    <col min="11520" max="11520" width="9" customWidth="1"/>
    <col min="11521" max="11521" width="8.85546875" customWidth="1"/>
    <col min="11522" max="11522" width="7.7109375" customWidth="1"/>
    <col min="11523" max="11524" width="8.85546875" customWidth="1"/>
    <col min="11526" max="11526" width="7.7109375" customWidth="1"/>
    <col min="11527" max="11527" width="9" customWidth="1"/>
    <col min="11528" max="11528" width="9.28515625" customWidth="1"/>
    <col min="11529" max="11529" width="0" hidden="1" customWidth="1"/>
    <col min="11530" max="11530" width="8.85546875" customWidth="1"/>
    <col min="11531" max="11531" width="9" customWidth="1"/>
    <col min="11532" max="11532" width="8.7109375" customWidth="1"/>
    <col min="11768" max="11768" width="39.42578125" customWidth="1"/>
    <col min="11769" max="11772" width="0" hidden="1" customWidth="1"/>
    <col min="11774" max="11774" width="9.5703125" customWidth="1"/>
    <col min="11775" max="11775" width="8.85546875" customWidth="1"/>
    <col min="11776" max="11776" width="9" customWidth="1"/>
    <col min="11777" max="11777" width="8.85546875" customWidth="1"/>
    <col min="11778" max="11778" width="7.7109375" customWidth="1"/>
    <col min="11779" max="11780" width="8.85546875" customWidth="1"/>
    <col min="11782" max="11782" width="7.7109375" customWidth="1"/>
    <col min="11783" max="11783" width="9" customWidth="1"/>
    <col min="11784" max="11784" width="9.28515625" customWidth="1"/>
    <col min="11785" max="11785" width="0" hidden="1" customWidth="1"/>
    <col min="11786" max="11786" width="8.85546875" customWidth="1"/>
    <col min="11787" max="11787" width="9" customWidth="1"/>
    <col min="11788" max="11788" width="8.7109375" customWidth="1"/>
    <col min="12024" max="12024" width="39.42578125" customWidth="1"/>
    <col min="12025" max="12028" width="0" hidden="1" customWidth="1"/>
    <col min="12030" max="12030" width="9.5703125" customWidth="1"/>
    <col min="12031" max="12031" width="8.85546875" customWidth="1"/>
    <col min="12032" max="12032" width="9" customWidth="1"/>
    <col min="12033" max="12033" width="8.85546875" customWidth="1"/>
    <col min="12034" max="12034" width="7.7109375" customWidth="1"/>
    <col min="12035" max="12036" width="8.85546875" customWidth="1"/>
    <col min="12038" max="12038" width="7.7109375" customWidth="1"/>
    <col min="12039" max="12039" width="9" customWidth="1"/>
    <col min="12040" max="12040" width="9.28515625" customWidth="1"/>
    <col min="12041" max="12041" width="0" hidden="1" customWidth="1"/>
    <col min="12042" max="12042" width="8.85546875" customWidth="1"/>
    <col min="12043" max="12043" width="9" customWidth="1"/>
    <col min="12044" max="12044" width="8.7109375" customWidth="1"/>
    <col min="12280" max="12280" width="39.42578125" customWidth="1"/>
    <col min="12281" max="12284" width="0" hidden="1" customWidth="1"/>
    <col min="12286" max="12286" width="9.5703125" customWidth="1"/>
    <col min="12287" max="12287" width="8.85546875" customWidth="1"/>
    <col min="12288" max="12288" width="9" customWidth="1"/>
    <col min="12289" max="12289" width="8.85546875" customWidth="1"/>
    <col min="12290" max="12290" width="7.7109375" customWidth="1"/>
    <col min="12291" max="12292" width="8.85546875" customWidth="1"/>
    <col min="12294" max="12294" width="7.7109375" customWidth="1"/>
    <col min="12295" max="12295" width="9" customWidth="1"/>
    <col min="12296" max="12296" width="9.28515625" customWidth="1"/>
    <col min="12297" max="12297" width="0" hidden="1" customWidth="1"/>
    <col min="12298" max="12298" width="8.85546875" customWidth="1"/>
    <col min="12299" max="12299" width="9" customWidth="1"/>
    <col min="12300" max="12300" width="8.7109375" customWidth="1"/>
    <col min="12536" max="12536" width="39.42578125" customWidth="1"/>
    <col min="12537" max="12540" width="0" hidden="1" customWidth="1"/>
    <col min="12542" max="12542" width="9.5703125" customWidth="1"/>
    <col min="12543" max="12543" width="8.85546875" customWidth="1"/>
    <col min="12544" max="12544" width="9" customWidth="1"/>
    <col min="12545" max="12545" width="8.85546875" customWidth="1"/>
    <col min="12546" max="12546" width="7.7109375" customWidth="1"/>
    <col min="12547" max="12548" width="8.85546875" customWidth="1"/>
    <col min="12550" max="12550" width="7.7109375" customWidth="1"/>
    <col min="12551" max="12551" width="9" customWidth="1"/>
    <col min="12552" max="12552" width="9.28515625" customWidth="1"/>
    <col min="12553" max="12553" width="0" hidden="1" customWidth="1"/>
    <col min="12554" max="12554" width="8.85546875" customWidth="1"/>
    <col min="12555" max="12555" width="9" customWidth="1"/>
    <col min="12556" max="12556" width="8.7109375" customWidth="1"/>
    <col min="12792" max="12792" width="39.42578125" customWidth="1"/>
    <col min="12793" max="12796" width="0" hidden="1" customWidth="1"/>
    <col min="12798" max="12798" width="9.5703125" customWidth="1"/>
    <col min="12799" max="12799" width="8.85546875" customWidth="1"/>
    <col min="12800" max="12800" width="9" customWidth="1"/>
    <col min="12801" max="12801" width="8.85546875" customWidth="1"/>
    <col min="12802" max="12802" width="7.7109375" customWidth="1"/>
    <col min="12803" max="12804" width="8.85546875" customWidth="1"/>
    <col min="12806" max="12806" width="7.7109375" customWidth="1"/>
    <col min="12807" max="12807" width="9" customWidth="1"/>
    <col min="12808" max="12808" width="9.28515625" customWidth="1"/>
    <col min="12809" max="12809" width="0" hidden="1" customWidth="1"/>
    <col min="12810" max="12810" width="8.85546875" customWidth="1"/>
    <col min="12811" max="12811" width="9" customWidth="1"/>
    <col min="12812" max="12812" width="8.7109375" customWidth="1"/>
    <col min="13048" max="13048" width="39.42578125" customWidth="1"/>
    <col min="13049" max="13052" width="0" hidden="1" customWidth="1"/>
    <col min="13054" max="13054" width="9.5703125" customWidth="1"/>
    <col min="13055" max="13055" width="8.85546875" customWidth="1"/>
    <col min="13056" max="13056" width="9" customWidth="1"/>
    <col min="13057" max="13057" width="8.85546875" customWidth="1"/>
    <col min="13058" max="13058" width="7.7109375" customWidth="1"/>
    <col min="13059" max="13060" width="8.85546875" customWidth="1"/>
    <col min="13062" max="13062" width="7.7109375" customWidth="1"/>
    <col min="13063" max="13063" width="9" customWidth="1"/>
    <col min="13064" max="13064" width="9.28515625" customWidth="1"/>
    <col min="13065" max="13065" width="0" hidden="1" customWidth="1"/>
    <col min="13066" max="13066" width="8.85546875" customWidth="1"/>
    <col min="13067" max="13067" width="9" customWidth="1"/>
    <col min="13068" max="13068" width="8.7109375" customWidth="1"/>
    <col min="13304" max="13304" width="39.42578125" customWidth="1"/>
    <col min="13305" max="13308" width="0" hidden="1" customWidth="1"/>
    <col min="13310" max="13310" width="9.5703125" customWidth="1"/>
    <col min="13311" max="13311" width="8.85546875" customWidth="1"/>
    <col min="13312" max="13312" width="9" customWidth="1"/>
    <col min="13313" max="13313" width="8.85546875" customWidth="1"/>
    <col min="13314" max="13314" width="7.7109375" customWidth="1"/>
    <col min="13315" max="13316" width="8.85546875" customWidth="1"/>
    <col min="13318" max="13318" width="7.7109375" customWidth="1"/>
    <col min="13319" max="13319" width="9" customWidth="1"/>
    <col min="13320" max="13320" width="9.28515625" customWidth="1"/>
    <col min="13321" max="13321" width="0" hidden="1" customWidth="1"/>
    <col min="13322" max="13322" width="8.85546875" customWidth="1"/>
    <col min="13323" max="13323" width="9" customWidth="1"/>
    <col min="13324" max="13324" width="8.7109375" customWidth="1"/>
    <col min="13560" max="13560" width="39.42578125" customWidth="1"/>
    <col min="13561" max="13564" width="0" hidden="1" customWidth="1"/>
    <col min="13566" max="13566" width="9.5703125" customWidth="1"/>
    <col min="13567" max="13567" width="8.85546875" customWidth="1"/>
    <col min="13568" max="13568" width="9" customWidth="1"/>
    <col min="13569" max="13569" width="8.85546875" customWidth="1"/>
    <col min="13570" max="13570" width="7.7109375" customWidth="1"/>
    <col min="13571" max="13572" width="8.85546875" customWidth="1"/>
    <col min="13574" max="13574" width="7.7109375" customWidth="1"/>
    <col min="13575" max="13575" width="9" customWidth="1"/>
    <col min="13576" max="13576" width="9.28515625" customWidth="1"/>
    <col min="13577" max="13577" width="0" hidden="1" customWidth="1"/>
    <col min="13578" max="13578" width="8.85546875" customWidth="1"/>
    <col min="13579" max="13579" width="9" customWidth="1"/>
    <col min="13580" max="13580" width="8.7109375" customWidth="1"/>
    <col min="13816" max="13816" width="39.42578125" customWidth="1"/>
    <col min="13817" max="13820" width="0" hidden="1" customWidth="1"/>
    <col min="13822" max="13822" width="9.5703125" customWidth="1"/>
    <col min="13823" max="13823" width="8.85546875" customWidth="1"/>
    <col min="13824" max="13824" width="9" customWidth="1"/>
    <col min="13825" max="13825" width="8.85546875" customWidth="1"/>
    <col min="13826" max="13826" width="7.7109375" customWidth="1"/>
    <col min="13827" max="13828" width="8.85546875" customWidth="1"/>
    <col min="13830" max="13830" width="7.7109375" customWidth="1"/>
    <col min="13831" max="13831" width="9" customWidth="1"/>
    <col min="13832" max="13832" width="9.28515625" customWidth="1"/>
    <col min="13833" max="13833" width="0" hidden="1" customWidth="1"/>
    <col min="13834" max="13834" width="8.85546875" customWidth="1"/>
    <col min="13835" max="13835" width="9" customWidth="1"/>
    <col min="13836" max="13836" width="8.7109375" customWidth="1"/>
    <col min="14072" max="14072" width="39.42578125" customWidth="1"/>
    <col min="14073" max="14076" width="0" hidden="1" customWidth="1"/>
    <col min="14078" max="14078" width="9.5703125" customWidth="1"/>
    <col min="14079" max="14079" width="8.85546875" customWidth="1"/>
    <col min="14080" max="14080" width="9" customWidth="1"/>
    <col min="14081" max="14081" width="8.85546875" customWidth="1"/>
    <col min="14082" max="14082" width="7.7109375" customWidth="1"/>
    <col min="14083" max="14084" width="8.85546875" customWidth="1"/>
    <col min="14086" max="14086" width="7.7109375" customWidth="1"/>
    <col min="14087" max="14087" width="9" customWidth="1"/>
    <col min="14088" max="14088" width="9.28515625" customWidth="1"/>
    <col min="14089" max="14089" width="0" hidden="1" customWidth="1"/>
    <col min="14090" max="14090" width="8.85546875" customWidth="1"/>
    <col min="14091" max="14091" width="9" customWidth="1"/>
    <col min="14092" max="14092" width="8.7109375" customWidth="1"/>
    <col min="14328" max="14328" width="39.42578125" customWidth="1"/>
    <col min="14329" max="14332" width="0" hidden="1" customWidth="1"/>
    <col min="14334" max="14334" width="9.5703125" customWidth="1"/>
    <col min="14335" max="14335" width="8.85546875" customWidth="1"/>
    <col min="14336" max="14336" width="9" customWidth="1"/>
    <col min="14337" max="14337" width="8.85546875" customWidth="1"/>
    <col min="14338" max="14338" width="7.7109375" customWidth="1"/>
    <col min="14339" max="14340" width="8.85546875" customWidth="1"/>
    <col min="14342" max="14342" width="7.7109375" customWidth="1"/>
    <col min="14343" max="14343" width="9" customWidth="1"/>
    <col min="14344" max="14344" width="9.28515625" customWidth="1"/>
    <col min="14345" max="14345" width="0" hidden="1" customWidth="1"/>
    <col min="14346" max="14346" width="8.85546875" customWidth="1"/>
    <col min="14347" max="14347" width="9" customWidth="1"/>
    <col min="14348" max="14348" width="8.7109375" customWidth="1"/>
    <col min="14584" max="14584" width="39.42578125" customWidth="1"/>
    <col min="14585" max="14588" width="0" hidden="1" customWidth="1"/>
    <col min="14590" max="14590" width="9.5703125" customWidth="1"/>
    <col min="14591" max="14591" width="8.85546875" customWidth="1"/>
    <col min="14592" max="14592" width="9" customWidth="1"/>
    <col min="14593" max="14593" width="8.85546875" customWidth="1"/>
    <col min="14594" max="14594" width="7.7109375" customWidth="1"/>
    <col min="14595" max="14596" width="8.85546875" customWidth="1"/>
    <col min="14598" max="14598" width="7.7109375" customWidth="1"/>
    <col min="14599" max="14599" width="9" customWidth="1"/>
    <col min="14600" max="14600" width="9.28515625" customWidth="1"/>
    <col min="14601" max="14601" width="0" hidden="1" customWidth="1"/>
    <col min="14602" max="14602" width="8.85546875" customWidth="1"/>
    <col min="14603" max="14603" width="9" customWidth="1"/>
    <col min="14604" max="14604" width="8.7109375" customWidth="1"/>
    <col min="14840" max="14840" width="39.42578125" customWidth="1"/>
    <col min="14841" max="14844" width="0" hidden="1" customWidth="1"/>
    <col min="14846" max="14846" width="9.5703125" customWidth="1"/>
    <col min="14847" max="14847" width="8.85546875" customWidth="1"/>
    <col min="14848" max="14848" width="9" customWidth="1"/>
    <col min="14849" max="14849" width="8.85546875" customWidth="1"/>
    <col min="14850" max="14850" width="7.7109375" customWidth="1"/>
    <col min="14851" max="14852" width="8.85546875" customWidth="1"/>
    <col min="14854" max="14854" width="7.7109375" customWidth="1"/>
    <col min="14855" max="14855" width="9" customWidth="1"/>
    <col min="14856" max="14856" width="9.28515625" customWidth="1"/>
    <col min="14857" max="14857" width="0" hidden="1" customWidth="1"/>
    <col min="14858" max="14858" width="8.85546875" customWidth="1"/>
    <col min="14859" max="14859" width="9" customWidth="1"/>
    <col min="14860" max="14860" width="8.7109375" customWidth="1"/>
    <col min="15096" max="15096" width="39.42578125" customWidth="1"/>
    <col min="15097" max="15100" width="0" hidden="1" customWidth="1"/>
    <col min="15102" max="15102" width="9.5703125" customWidth="1"/>
    <col min="15103" max="15103" width="8.85546875" customWidth="1"/>
    <col min="15104" max="15104" width="9" customWidth="1"/>
    <col min="15105" max="15105" width="8.85546875" customWidth="1"/>
    <col min="15106" max="15106" width="7.7109375" customWidth="1"/>
    <col min="15107" max="15108" width="8.85546875" customWidth="1"/>
    <col min="15110" max="15110" width="7.7109375" customWidth="1"/>
    <col min="15111" max="15111" width="9" customWidth="1"/>
    <col min="15112" max="15112" width="9.28515625" customWidth="1"/>
    <col min="15113" max="15113" width="0" hidden="1" customWidth="1"/>
    <col min="15114" max="15114" width="8.85546875" customWidth="1"/>
    <col min="15115" max="15115" width="9" customWidth="1"/>
    <col min="15116" max="15116" width="8.7109375" customWidth="1"/>
    <col min="15352" max="15352" width="39.42578125" customWidth="1"/>
    <col min="15353" max="15356" width="0" hidden="1" customWidth="1"/>
    <col min="15358" max="15358" width="9.5703125" customWidth="1"/>
    <col min="15359" max="15359" width="8.85546875" customWidth="1"/>
    <col min="15360" max="15360" width="9" customWidth="1"/>
    <col min="15361" max="15361" width="8.85546875" customWidth="1"/>
    <col min="15362" max="15362" width="7.7109375" customWidth="1"/>
    <col min="15363" max="15364" width="8.85546875" customWidth="1"/>
    <col min="15366" max="15366" width="7.7109375" customWidth="1"/>
    <col min="15367" max="15367" width="9" customWidth="1"/>
    <col min="15368" max="15368" width="9.28515625" customWidth="1"/>
    <col min="15369" max="15369" width="0" hidden="1" customWidth="1"/>
    <col min="15370" max="15370" width="8.85546875" customWidth="1"/>
    <col min="15371" max="15371" width="9" customWidth="1"/>
    <col min="15372" max="15372" width="8.7109375" customWidth="1"/>
    <col min="15608" max="15608" width="39.42578125" customWidth="1"/>
    <col min="15609" max="15612" width="0" hidden="1" customWidth="1"/>
    <col min="15614" max="15614" width="9.5703125" customWidth="1"/>
    <col min="15615" max="15615" width="8.85546875" customWidth="1"/>
    <col min="15616" max="15616" width="9" customWidth="1"/>
    <col min="15617" max="15617" width="8.85546875" customWidth="1"/>
    <col min="15618" max="15618" width="7.7109375" customWidth="1"/>
    <col min="15619" max="15620" width="8.85546875" customWidth="1"/>
    <col min="15622" max="15622" width="7.7109375" customWidth="1"/>
    <col min="15623" max="15623" width="9" customWidth="1"/>
    <col min="15624" max="15624" width="9.28515625" customWidth="1"/>
    <col min="15625" max="15625" width="0" hidden="1" customWidth="1"/>
    <col min="15626" max="15626" width="8.85546875" customWidth="1"/>
    <col min="15627" max="15627" width="9" customWidth="1"/>
    <col min="15628" max="15628" width="8.7109375" customWidth="1"/>
    <col min="15864" max="15864" width="39.42578125" customWidth="1"/>
    <col min="15865" max="15868" width="0" hidden="1" customWidth="1"/>
    <col min="15870" max="15870" width="9.5703125" customWidth="1"/>
    <col min="15871" max="15871" width="8.85546875" customWidth="1"/>
    <col min="15872" max="15872" width="9" customWidth="1"/>
    <col min="15873" max="15873" width="8.85546875" customWidth="1"/>
    <col min="15874" max="15874" width="7.7109375" customWidth="1"/>
    <col min="15875" max="15876" width="8.85546875" customWidth="1"/>
    <col min="15878" max="15878" width="7.7109375" customWidth="1"/>
    <col min="15879" max="15879" width="9" customWidth="1"/>
    <col min="15880" max="15880" width="9.28515625" customWidth="1"/>
    <col min="15881" max="15881" width="0" hidden="1" customWidth="1"/>
    <col min="15882" max="15882" width="8.85546875" customWidth="1"/>
    <col min="15883" max="15883" width="9" customWidth="1"/>
    <col min="15884" max="15884" width="8.7109375" customWidth="1"/>
    <col min="16120" max="16120" width="39.42578125" customWidth="1"/>
    <col min="16121" max="16124" width="0" hidden="1" customWidth="1"/>
    <col min="16126" max="16126" width="9.5703125" customWidth="1"/>
    <col min="16127" max="16127" width="8.85546875" customWidth="1"/>
    <col min="16128" max="16128" width="9" customWidth="1"/>
    <col min="16129" max="16129" width="8.85546875" customWidth="1"/>
    <col min="16130" max="16130" width="7.7109375" customWidth="1"/>
    <col min="16131" max="16132" width="8.85546875" customWidth="1"/>
    <col min="16134" max="16134" width="7.7109375" customWidth="1"/>
    <col min="16135" max="16135" width="9" customWidth="1"/>
    <col min="16136" max="16136" width="9.28515625" customWidth="1"/>
    <col min="16137" max="16137" width="0" hidden="1" customWidth="1"/>
    <col min="16138" max="16138" width="8.85546875" customWidth="1"/>
    <col min="16139" max="16139" width="9" customWidth="1"/>
    <col min="16140" max="16140" width="8.7109375" customWidth="1"/>
  </cols>
  <sheetData>
    <row r="2" spans="1:15" x14ac:dyDescent="0.25">
      <c r="L2" s="2" t="s">
        <v>0</v>
      </c>
    </row>
    <row r="5" spans="1:15" s="4" customFormat="1" ht="18" x14ac:dyDescent="0.25">
      <c r="A5" s="33" t="s">
        <v>1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</row>
    <row r="6" spans="1:15" s="4" customFormat="1" ht="18" x14ac:dyDescent="0.25">
      <c r="A6" s="34" t="s">
        <v>2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</row>
    <row r="7" spans="1:15" ht="9.75" customHeight="1" x14ac:dyDescent="0.25"/>
    <row r="8" spans="1:15" s="5" customFormat="1" ht="13.5" customHeight="1" x14ac:dyDescent="0.25">
      <c r="A8" s="35" t="s">
        <v>3</v>
      </c>
      <c r="B8" s="37" t="s">
        <v>4</v>
      </c>
      <c r="C8" s="38"/>
      <c r="D8" s="38"/>
      <c r="E8" s="39"/>
      <c r="F8" s="40" t="s">
        <v>5</v>
      </c>
      <c r="G8" s="41"/>
      <c r="H8" s="41"/>
      <c r="I8" s="42"/>
      <c r="J8" s="40" t="s">
        <v>6</v>
      </c>
      <c r="K8" s="41"/>
      <c r="L8" s="41"/>
      <c r="M8" s="42"/>
    </row>
    <row r="9" spans="1:15" s="9" customFormat="1" ht="14.25" customHeight="1" x14ac:dyDescent="0.25">
      <c r="A9" s="36"/>
      <c r="B9" s="6" t="s">
        <v>7</v>
      </c>
      <c r="C9" s="6" t="s">
        <v>8</v>
      </c>
      <c r="D9" s="6" t="s">
        <v>9</v>
      </c>
      <c r="E9" s="6" t="s">
        <v>10</v>
      </c>
      <c r="F9" s="7" t="s">
        <v>7</v>
      </c>
      <c r="G9" s="7" t="s">
        <v>8</v>
      </c>
      <c r="H9" s="8" t="s">
        <v>9</v>
      </c>
      <c r="I9" s="7" t="s">
        <v>10</v>
      </c>
      <c r="J9" s="7" t="s">
        <v>7</v>
      </c>
      <c r="K9" s="7" t="s">
        <v>8</v>
      </c>
      <c r="L9" s="7" t="s">
        <v>9</v>
      </c>
      <c r="M9" s="7" t="s">
        <v>10</v>
      </c>
    </row>
    <row r="10" spans="1:15" s="9" customFormat="1" x14ac:dyDescent="0.25">
      <c r="A10" s="10">
        <v>1</v>
      </c>
      <c r="B10" s="10">
        <v>2</v>
      </c>
      <c r="C10" s="10">
        <v>3</v>
      </c>
      <c r="D10" s="10">
        <v>4</v>
      </c>
      <c r="E10" s="10">
        <v>5</v>
      </c>
      <c r="F10" s="11">
        <v>2</v>
      </c>
      <c r="G10" s="11">
        <v>3</v>
      </c>
      <c r="H10" s="12">
        <v>4</v>
      </c>
      <c r="I10" s="11">
        <v>5</v>
      </c>
      <c r="J10" s="11">
        <v>6</v>
      </c>
      <c r="K10" s="11">
        <v>7</v>
      </c>
      <c r="L10" s="11">
        <v>8</v>
      </c>
      <c r="M10" s="11">
        <v>9</v>
      </c>
    </row>
    <row r="11" spans="1:15" ht="14.25" customHeight="1" x14ac:dyDescent="0.25">
      <c r="A11" s="13" t="s">
        <v>11</v>
      </c>
      <c r="B11" s="13">
        <f t="shared" ref="B11:E11" si="0">B13+B15+B16</f>
        <v>0</v>
      </c>
      <c r="C11" s="13">
        <f t="shared" si="0"/>
        <v>0</v>
      </c>
      <c r="D11" s="13">
        <f t="shared" si="0"/>
        <v>0</v>
      </c>
      <c r="E11" s="13">
        <f t="shared" si="0"/>
        <v>0</v>
      </c>
      <c r="F11" s="14">
        <f>F12+F13</f>
        <v>1039037</v>
      </c>
      <c r="G11" s="14">
        <f t="shared" ref="G11:M11" si="1">G13+G15+G16+G12</f>
        <v>0</v>
      </c>
      <c r="H11" s="15">
        <f t="shared" si="1"/>
        <v>3472365</v>
      </c>
      <c r="I11" s="14">
        <f t="shared" si="1"/>
        <v>4511402</v>
      </c>
      <c r="J11" s="14">
        <f t="shared" si="1"/>
        <v>985270</v>
      </c>
      <c r="K11" s="14">
        <f t="shared" si="1"/>
        <v>0</v>
      </c>
      <c r="L11" s="14">
        <f t="shared" si="1"/>
        <v>1476056</v>
      </c>
      <c r="M11" s="14">
        <f t="shared" si="1"/>
        <v>2461326</v>
      </c>
      <c r="N11"/>
    </row>
    <row r="12" spans="1:15" s="19" customFormat="1" ht="12.75" x14ac:dyDescent="0.2">
      <c r="A12" s="16" t="s">
        <v>12</v>
      </c>
      <c r="B12" s="16"/>
      <c r="C12" s="16"/>
      <c r="D12" s="16"/>
      <c r="E12" s="16"/>
      <c r="F12" s="17">
        <v>52152</v>
      </c>
      <c r="G12" s="18"/>
      <c r="H12" s="18"/>
      <c r="I12" s="17">
        <f>F12+H12+G12</f>
        <v>52152</v>
      </c>
      <c r="J12" s="17">
        <v>52152</v>
      </c>
      <c r="K12" s="18"/>
      <c r="L12" s="18"/>
      <c r="M12" s="17">
        <f>J12+L12+K12</f>
        <v>52152</v>
      </c>
    </row>
    <row r="13" spans="1:15" s="19" customFormat="1" ht="12.75" x14ac:dyDescent="0.2">
      <c r="A13" s="16" t="s">
        <v>13</v>
      </c>
      <c r="B13" s="16"/>
      <c r="C13" s="16"/>
      <c r="D13" s="16"/>
      <c r="E13" s="16">
        <f>SUM(B13:D13)</f>
        <v>0</v>
      </c>
      <c r="F13" s="17">
        <v>986885</v>
      </c>
      <c r="G13" s="18"/>
      <c r="H13" s="17">
        <v>3281165</v>
      </c>
      <c r="I13" s="17">
        <f>F13+H13+G13</f>
        <v>4268050</v>
      </c>
      <c r="J13" s="17">
        <v>933118</v>
      </c>
      <c r="K13" s="18"/>
      <c r="L13" s="17">
        <v>1284856</v>
      </c>
      <c r="M13" s="17">
        <f>J13+L13+K13</f>
        <v>2217974</v>
      </c>
    </row>
    <row r="14" spans="1:15" s="19" customFormat="1" ht="12.75" hidden="1" x14ac:dyDescent="0.2">
      <c r="A14" s="13"/>
      <c r="B14" s="16"/>
      <c r="C14" s="16"/>
      <c r="D14" s="16"/>
      <c r="E14" s="16"/>
      <c r="F14" s="17"/>
      <c r="G14" s="17"/>
      <c r="H14" s="20"/>
      <c r="I14" s="17"/>
      <c r="J14" s="17"/>
      <c r="K14" s="17"/>
      <c r="L14" s="17"/>
      <c r="M14" s="17"/>
    </row>
    <row r="15" spans="1:15" x14ac:dyDescent="0.25">
      <c r="A15" s="16" t="s">
        <v>14</v>
      </c>
      <c r="B15" s="16"/>
      <c r="C15" s="16"/>
      <c r="D15" s="16"/>
      <c r="E15" s="16">
        <f>SUM(B15:D15)</f>
        <v>0</v>
      </c>
      <c r="F15" s="17"/>
      <c r="G15" s="17"/>
      <c r="H15" s="17">
        <v>191200</v>
      </c>
      <c r="I15" s="17">
        <f>F15+H15+G15</f>
        <v>191200</v>
      </c>
      <c r="J15" s="18"/>
      <c r="K15" s="18"/>
      <c r="L15" s="17">
        <v>191200</v>
      </c>
      <c r="M15" s="17">
        <f>J15+L15+K15</f>
        <v>191200</v>
      </c>
      <c r="N15"/>
      <c r="O15" s="19"/>
    </row>
    <row r="16" spans="1:15" ht="26.25" hidden="1" x14ac:dyDescent="0.25">
      <c r="A16" s="21" t="s">
        <v>15</v>
      </c>
      <c r="B16" s="16"/>
      <c r="C16" s="16"/>
      <c r="D16" s="16"/>
      <c r="E16" s="16">
        <f>SUM(B16:D16)</f>
        <v>0</v>
      </c>
      <c r="F16" s="17"/>
      <c r="G16" s="17"/>
      <c r="H16" s="20"/>
      <c r="I16" s="17">
        <f>F16+H16+G16</f>
        <v>0</v>
      </c>
      <c r="J16" s="17"/>
      <c r="K16" s="17"/>
      <c r="L16" s="17"/>
      <c r="M16" s="17">
        <f>J16+L16+K16</f>
        <v>0</v>
      </c>
      <c r="N16"/>
    </row>
    <row r="17" spans="1:15" x14ac:dyDescent="0.25">
      <c r="A17" s="13" t="s">
        <v>16</v>
      </c>
      <c r="B17" s="13">
        <f t="shared" ref="B17:L17" si="2">B19+B20+B18+B22+B21</f>
        <v>0</v>
      </c>
      <c r="C17" s="13">
        <f t="shared" si="2"/>
        <v>0</v>
      </c>
      <c r="D17" s="13">
        <f t="shared" si="2"/>
        <v>0</v>
      </c>
      <c r="E17" s="13">
        <f t="shared" si="2"/>
        <v>0</v>
      </c>
      <c r="F17" s="14">
        <f>F19+F20+F22+F23+F24</f>
        <v>1179463</v>
      </c>
      <c r="G17" s="14">
        <f t="shared" si="2"/>
        <v>0</v>
      </c>
      <c r="H17" s="15">
        <f t="shared" si="2"/>
        <v>1000</v>
      </c>
      <c r="I17" s="14">
        <f>I19+I20+I18+I22+I21+I23+I24</f>
        <v>1180463</v>
      </c>
      <c r="J17" s="14">
        <f>J19+J20+J22+J23+J24</f>
        <v>1014254</v>
      </c>
      <c r="K17" s="14">
        <f t="shared" si="2"/>
        <v>0</v>
      </c>
      <c r="L17" s="14">
        <f t="shared" si="2"/>
        <v>0</v>
      </c>
      <c r="M17" s="14">
        <f>M19+M20+M18+M22+M21+M23+M24</f>
        <v>1014254</v>
      </c>
      <c r="N17"/>
      <c r="O17" s="19"/>
    </row>
    <row r="18" spans="1:15" s="19" customFormat="1" ht="12.75" hidden="1" x14ac:dyDescent="0.2">
      <c r="A18" s="16" t="s">
        <v>17</v>
      </c>
      <c r="B18" s="16"/>
      <c r="C18" s="16"/>
      <c r="D18" s="16"/>
      <c r="E18" s="16">
        <f>SUM(B18:D18)</f>
        <v>0</v>
      </c>
      <c r="F18" s="17"/>
      <c r="G18" s="17"/>
      <c r="H18" s="20"/>
      <c r="I18" s="17">
        <f t="shared" ref="I18:I93" si="3">F18+H18+G18</f>
        <v>0</v>
      </c>
      <c r="J18" s="17"/>
      <c r="K18" s="17"/>
      <c r="L18" s="17"/>
      <c r="M18" s="17">
        <f t="shared" ref="M18:M82" si="4">J18+L18+K18</f>
        <v>0</v>
      </c>
    </row>
    <row r="19" spans="1:15" s="19" customFormat="1" ht="12.75" x14ac:dyDescent="0.2">
      <c r="A19" s="16" t="s">
        <v>18</v>
      </c>
      <c r="B19" s="16"/>
      <c r="C19" s="16"/>
      <c r="D19" s="16"/>
      <c r="E19" s="16">
        <f>SUM(B19:D19)</f>
        <v>0</v>
      </c>
      <c r="F19" s="17">
        <v>22218</v>
      </c>
      <c r="G19" s="18"/>
      <c r="H19" s="18"/>
      <c r="I19" s="17">
        <f t="shared" si="3"/>
        <v>22218</v>
      </c>
      <c r="J19" s="17">
        <v>11005</v>
      </c>
      <c r="K19" s="18"/>
      <c r="L19" s="18"/>
      <c r="M19" s="17">
        <f t="shared" si="4"/>
        <v>11005</v>
      </c>
    </row>
    <row r="20" spans="1:15" s="19" customFormat="1" ht="12.75" x14ac:dyDescent="0.2">
      <c r="A20" s="22" t="s">
        <v>19</v>
      </c>
      <c r="B20" s="16"/>
      <c r="C20" s="16"/>
      <c r="D20" s="16"/>
      <c r="E20" s="16">
        <f>SUM(B20:D20)</f>
        <v>0</v>
      </c>
      <c r="F20" s="17">
        <v>48202</v>
      </c>
      <c r="G20" s="18"/>
      <c r="H20" s="18"/>
      <c r="I20" s="17">
        <f t="shared" si="3"/>
        <v>48202</v>
      </c>
      <c r="J20" s="17">
        <v>19093</v>
      </c>
      <c r="K20" s="18"/>
      <c r="L20" s="18"/>
      <c r="M20" s="17">
        <f t="shared" si="4"/>
        <v>19093</v>
      </c>
    </row>
    <row r="21" spans="1:15" s="19" customFormat="1" ht="24.75" hidden="1" customHeight="1" x14ac:dyDescent="0.2">
      <c r="A21" s="23" t="s">
        <v>20</v>
      </c>
      <c r="B21" s="16"/>
      <c r="C21" s="16"/>
      <c r="D21" s="16"/>
      <c r="E21" s="16">
        <f>SUM(B21:D21)</f>
        <v>0</v>
      </c>
      <c r="F21" s="17"/>
      <c r="G21" s="17"/>
      <c r="H21" s="20"/>
      <c r="I21" s="17">
        <f t="shared" si="3"/>
        <v>0</v>
      </c>
      <c r="J21" s="17"/>
      <c r="K21" s="17"/>
      <c r="L21" s="17"/>
      <c r="M21" s="17">
        <f t="shared" si="4"/>
        <v>0</v>
      </c>
    </row>
    <row r="22" spans="1:15" s="19" customFormat="1" ht="38.25" x14ac:dyDescent="0.2">
      <c r="A22" s="21" t="s">
        <v>21</v>
      </c>
      <c r="B22" s="16"/>
      <c r="C22" s="16"/>
      <c r="D22" s="16"/>
      <c r="E22" s="16">
        <f>SUM(B22:D22)</f>
        <v>0</v>
      </c>
      <c r="F22" s="17">
        <v>115544</v>
      </c>
      <c r="G22" s="18"/>
      <c r="H22" s="17">
        <v>1000</v>
      </c>
      <c r="I22" s="17">
        <f t="shared" si="3"/>
        <v>116544</v>
      </c>
      <c r="J22" s="17">
        <v>115494</v>
      </c>
      <c r="K22" s="18"/>
      <c r="L22" s="17">
        <v>0</v>
      </c>
      <c r="M22" s="17">
        <f t="shared" si="4"/>
        <v>115494</v>
      </c>
    </row>
    <row r="23" spans="1:15" s="19" customFormat="1" ht="26.25" customHeight="1" x14ac:dyDescent="0.2">
      <c r="A23" s="21" t="s">
        <v>22</v>
      </c>
      <c r="B23" s="16"/>
      <c r="C23" s="16"/>
      <c r="D23" s="16"/>
      <c r="E23" s="16"/>
      <c r="F23" s="17">
        <v>974886</v>
      </c>
      <c r="G23" s="18"/>
      <c r="H23" s="18"/>
      <c r="I23" s="17">
        <f t="shared" si="3"/>
        <v>974886</v>
      </c>
      <c r="J23" s="17">
        <v>857343</v>
      </c>
      <c r="K23" s="18"/>
      <c r="L23" s="18"/>
      <c r="M23" s="17">
        <f t="shared" si="4"/>
        <v>857343</v>
      </c>
    </row>
    <row r="24" spans="1:15" s="19" customFormat="1" ht="12.75" x14ac:dyDescent="0.2">
      <c r="A24" s="16" t="s">
        <v>23</v>
      </c>
      <c r="B24" s="16"/>
      <c r="C24" s="16"/>
      <c r="D24" s="16"/>
      <c r="E24" s="16"/>
      <c r="F24" s="17">
        <v>18613</v>
      </c>
      <c r="G24" s="18"/>
      <c r="H24" s="18"/>
      <c r="I24" s="17">
        <f t="shared" si="3"/>
        <v>18613</v>
      </c>
      <c r="J24" s="17">
        <v>11319</v>
      </c>
      <c r="K24" s="18"/>
      <c r="L24" s="18"/>
      <c r="M24" s="17">
        <f t="shared" si="4"/>
        <v>11319</v>
      </c>
    </row>
    <row r="25" spans="1:15" s="24" customFormat="1" ht="12.75" x14ac:dyDescent="0.2">
      <c r="A25" s="13" t="s">
        <v>24</v>
      </c>
      <c r="B25" s="13">
        <f t="shared" ref="B25:E25" si="5">B26+B28+B34+B33</f>
        <v>0</v>
      </c>
      <c r="C25" s="13">
        <f t="shared" si="5"/>
        <v>0</v>
      </c>
      <c r="D25" s="13">
        <f t="shared" si="5"/>
        <v>0</v>
      </c>
      <c r="E25" s="13">
        <f t="shared" si="5"/>
        <v>0</v>
      </c>
      <c r="F25" s="14">
        <f>F26+F28+F34+F33+F31+F30</f>
        <v>140537</v>
      </c>
      <c r="G25" s="14">
        <f>G26+G28+G34+G33+G31+G30</f>
        <v>0</v>
      </c>
      <c r="H25" s="15">
        <f>H26+H28+H34+H33+H31+H30</f>
        <v>34453</v>
      </c>
      <c r="I25" s="14">
        <f>I26+I28+I34+I33+I31</f>
        <v>174990</v>
      </c>
      <c r="J25" s="14">
        <f>J26+J28+J34+J33+J31+J30</f>
        <v>78104</v>
      </c>
      <c r="K25" s="14">
        <f>K26+K28+K34+K33+K31+K30</f>
        <v>0</v>
      </c>
      <c r="L25" s="14">
        <f>L26+L28+L34+L33+L31+L30</f>
        <v>29645</v>
      </c>
      <c r="M25" s="14">
        <f>M26+M28+M34+M33+M31+M30</f>
        <v>107749</v>
      </c>
    </row>
    <row r="26" spans="1:15" s="19" customFormat="1" ht="12.75" x14ac:dyDescent="0.2">
      <c r="A26" s="16" t="s">
        <v>25</v>
      </c>
      <c r="B26" s="16"/>
      <c r="C26" s="16"/>
      <c r="D26" s="16"/>
      <c r="E26" s="16">
        <f>SUM(B26:D26)</f>
        <v>0</v>
      </c>
      <c r="F26" s="17">
        <v>2101</v>
      </c>
      <c r="G26" s="18"/>
      <c r="H26" s="18"/>
      <c r="I26" s="17">
        <f t="shared" si="3"/>
        <v>2101</v>
      </c>
      <c r="J26" s="17">
        <v>0</v>
      </c>
      <c r="K26" s="18"/>
      <c r="L26" s="18"/>
      <c r="M26" s="17">
        <f t="shared" si="4"/>
        <v>0</v>
      </c>
    </row>
    <row r="27" spans="1:15" s="19" customFormat="1" ht="12.75" hidden="1" x14ac:dyDescent="0.2">
      <c r="A27" s="13"/>
      <c r="B27" s="16"/>
      <c r="C27" s="16"/>
      <c r="D27" s="16"/>
      <c r="E27" s="16"/>
      <c r="F27" s="18"/>
      <c r="G27" s="17"/>
      <c r="H27" s="20"/>
      <c r="I27" s="17"/>
      <c r="J27" s="17"/>
      <c r="K27" s="17"/>
      <c r="L27" s="17"/>
      <c r="M27" s="17"/>
    </row>
    <row r="28" spans="1:15" s="19" customFormat="1" ht="12.75" x14ac:dyDescent="0.2">
      <c r="A28" s="16" t="s">
        <v>26</v>
      </c>
      <c r="B28" s="16"/>
      <c r="C28" s="16"/>
      <c r="D28" s="16"/>
      <c r="E28" s="16">
        <f>SUM(B28:D28)</f>
        <v>0</v>
      </c>
      <c r="F28" s="17">
        <v>2657</v>
      </c>
      <c r="G28" s="18"/>
      <c r="H28" s="17">
        <v>0</v>
      </c>
      <c r="I28" s="17">
        <f t="shared" si="3"/>
        <v>2657</v>
      </c>
      <c r="J28" s="17">
        <v>0</v>
      </c>
      <c r="K28" s="18"/>
      <c r="L28" s="17">
        <v>0</v>
      </c>
      <c r="M28" s="17">
        <f t="shared" si="4"/>
        <v>0</v>
      </c>
    </row>
    <row r="29" spans="1:15" s="19" customFormat="1" ht="12.75" hidden="1" x14ac:dyDescent="0.2">
      <c r="A29" s="13"/>
      <c r="B29" s="16"/>
      <c r="C29" s="16"/>
      <c r="D29" s="16"/>
      <c r="E29" s="16"/>
      <c r="F29" s="17"/>
      <c r="G29" s="17"/>
      <c r="H29" s="17"/>
      <c r="I29" s="17"/>
      <c r="J29" s="17"/>
      <c r="K29" s="17"/>
      <c r="L29" s="17"/>
      <c r="M29" s="17"/>
    </row>
    <row r="30" spans="1:15" s="19" customFormat="1" ht="12.75" hidden="1" x14ac:dyDescent="0.2">
      <c r="A30" s="16" t="s">
        <v>27</v>
      </c>
      <c r="B30" s="16"/>
      <c r="C30" s="16"/>
      <c r="D30" s="16"/>
      <c r="E30" s="16"/>
      <c r="F30" s="17"/>
      <c r="G30" s="17"/>
      <c r="H30" s="17"/>
      <c r="I30" s="17">
        <f t="shared" si="3"/>
        <v>0</v>
      </c>
      <c r="J30" s="17"/>
      <c r="K30" s="17"/>
      <c r="L30" s="17"/>
      <c r="M30" s="17">
        <f t="shared" si="4"/>
        <v>0</v>
      </c>
    </row>
    <row r="31" spans="1:15" s="19" customFormat="1" ht="12.75" x14ac:dyDescent="0.2">
      <c r="A31" s="16" t="s">
        <v>28</v>
      </c>
      <c r="B31" s="16"/>
      <c r="C31" s="16"/>
      <c r="D31" s="16"/>
      <c r="E31" s="16"/>
      <c r="F31" s="17">
        <v>11041</v>
      </c>
      <c r="G31" s="18"/>
      <c r="H31" s="17">
        <v>0</v>
      </c>
      <c r="I31" s="17">
        <f t="shared" si="3"/>
        <v>11041</v>
      </c>
      <c r="J31" s="17">
        <v>3310</v>
      </c>
      <c r="K31" s="18"/>
      <c r="L31" s="17">
        <v>0</v>
      </c>
      <c r="M31" s="17">
        <f t="shared" si="4"/>
        <v>3310</v>
      </c>
    </row>
    <row r="32" spans="1:15" s="19" customFormat="1" ht="12.75" hidden="1" x14ac:dyDescent="0.2">
      <c r="A32" s="13"/>
      <c r="B32" s="16"/>
      <c r="C32" s="16"/>
      <c r="D32" s="16"/>
      <c r="E32" s="16"/>
      <c r="F32" s="18"/>
      <c r="G32" s="17"/>
      <c r="H32" s="20"/>
      <c r="I32" s="17"/>
      <c r="J32" s="17"/>
      <c r="K32" s="17"/>
      <c r="L32" s="17"/>
      <c r="M32" s="17"/>
    </row>
    <row r="33" spans="1:14" s="19" customFormat="1" ht="12.75" x14ac:dyDescent="0.2">
      <c r="A33" s="16" t="s">
        <v>29</v>
      </c>
      <c r="B33" s="16"/>
      <c r="C33" s="16"/>
      <c r="D33" s="16"/>
      <c r="E33" s="16"/>
      <c r="F33" s="17">
        <v>118</v>
      </c>
      <c r="G33" s="18"/>
      <c r="H33" s="18"/>
      <c r="I33" s="17">
        <f t="shared" si="3"/>
        <v>118</v>
      </c>
      <c r="J33" s="17">
        <v>0</v>
      </c>
      <c r="K33" s="18"/>
      <c r="L33" s="18"/>
      <c r="M33" s="17">
        <f t="shared" si="4"/>
        <v>0</v>
      </c>
    </row>
    <row r="34" spans="1:14" s="19" customFormat="1" ht="12.75" x14ac:dyDescent="0.2">
      <c r="A34" s="16" t="s">
        <v>30</v>
      </c>
      <c r="B34" s="16"/>
      <c r="C34" s="16"/>
      <c r="D34" s="16"/>
      <c r="E34" s="16">
        <f>SUM(B34:D34)</f>
        <v>0</v>
      </c>
      <c r="F34" s="17">
        <v>124620</v>
      </c>
      <c r="G34" s="18"/>
      <c r="H34" s="17">
        <v>34453</v>
      </c>
      <c r="I34" s="17">
        <f t="shared" si="3"/>
        <v>159073</v>
      </c>
      <c r="J34" s="17">
        <v>74794</v>
      </c>
      <c r="K34" s="17"/>
      <c r="L34" s="17">
        <v>29645</v>
      </c>
      <c r="M34" s="17">
        <f t="shared" si="4"/>
        <v>104439</v>
      </c>
    </row>
    <row r="35" spans="1:14" s="19" customFormat="1" ht="12.75" hidden="1" x14ac:dyDescent="0.2">
      <c r="A35" s="25" t="s">
        <v>31</v>
      </c>
      <c r="B35" s="16"/>
      <c r="C35" s="16"/>
      <c r="D35" s="16"/>
      <c r="E35" s="16">
        <f>SUM(B35:D35)</f>
        <v>0</v>
      </c>
      <c r="F35" s="17"/>
      <c r="G35" s="17"/>
      <c r="H35" s="20"/>
      <c r="I35" s="17"/>
      <c r="J35" s="17"/>
      <c r="K35" s="17"/>
      <c r="L35" s="17"/>
      <c r="M35" s="17"/>
    </row>
    <row r="36" spans="1:14" x14ac:dyDescent="0.25">
      <c r="A36" s="13" t="s">
        <v>32</v>
      </c>
      <c r="B36" s="13">
        <f>B38+B37</f>
        <v>0</v>
      </c>
      <c r="C36" s="13">
        <f>C39+C37</f>
        <v>0</v>
      </c>
      <c r="D36" s="13">
        <f>D39+D37</f>
        <v>0</v>
      </c>
      <c r="E36" s="13">
        <f>E39+E37</f>
        <v>0</v>
      </c>
      <c r="F36" s="14">
        <f>F39+F37+F38</f>
        <v>43202</v>
      </c>
      <c r="G36" s="14">
        <f>G39+G37</f>
        <v>0</v>
      </c>
      <c r="H36" s="15">
        <f>SUM(H38:H40)</f>
        <v>0</v>
      </c>
      <c r="I36" s="14">
        <f>I39+I37+I38</f>
        <v>43202</v>
      </c>
      <c r="J36" s="14">
        <f>J39+J37+J38</f>
        <v>21496</v>
      </c>
      <c r="K36" s="14">
        <f>K39+K37</f>
        <v>0</v>
      </c>
      <c r="L36" s="14">
        <f>SUM(L39:L40)</f>
        <v>0</v>
      </c>
      <c r="M36" s="14">
        <f>M39+M37+M38</f>
        <v>21496</v>
      </c>
      <c r="N36"/>
    </row>
    <row r="37" spans="1:14" s="19" customFormat="1" ht="12.75" hidden="1" x14ac:dyDescent="0.2">
      <c r="A37" s="16" t="s">
        <v>33</v>
      </c>
      <c r="B37" s="16"/>
      <c r="C37" s="16"/>
      <c r="D37" s="16"/>
      <c r="E37" s="16">
        <f>SUM(B37:D37)</f>
        <v>0</v>
      </c>
      <c r="F37" s="17"/>
      <c r="G37" s="17"/>
      <c r="H37" s="20"/>
      <c r="I37" s="17">
        <f t="shared" si="3"/>
        <v>0</v>
      </c>
      <c r="J37" s="17"/>
      <c r="K37" s="17"/>
      <c r="L37" s="17"/>
      <c r="M37" s="17">
        <f t="shared" si="4"/>
        <v>0</v>
      </c>
    </row>
    <row r="38" spans="1:14" s="19" customFormat="1" ht="12.75" x14ac:dyDescent="0.2">
      <c r="A38" s="16" t="s">
        <v>34</v>
      </c>
      <c r="B38" s="16"/>
      <c r="C38" s="16"/>
      <c r="D38" s="16"/>
      <c r="E38" s="16">
        <f>SUM(B38:D38)</f>
        <v>0</v>
      </c>
      <c r="F38" s="17">
        <v>29483</v>
      </c>
      <c r="G38" s="18"/>
      <c r="H38" s="18"/>
      <c r="I38" s="17">
        <f t="shared" si="3"/>
        <v>29483</v>
      </c>
      <c r="J38" s="17">
        <v>13285</v>
      </c>
      <c r="K38" s="18"/>
      <c r="L38" s="18"/>
      <c r="M38" s="17">
        <f t="shared" si="4"/>
        <v>13285</v>
      </c>
    </row>
    <row r="39" spans="1:14" x14ac:dyDescent="0.25">
      <c r="A39" s="16" t="s">
        <v>35</v>
      </c>
      <c r="B39" s="16"/>
      <c r="C39" s="16"/>
      <c r="D39" s="16"/>
      <c r="E39" s="16">
        <f>SUM(B39:D39)</f>
        <v>0</v>
      </c>
      <c r="F39" s="17">
        <v>13719</v>
      </c>
      <c r="G39" s="18"/>
      <c r="H39" s="17">
        <v>0</v>
      </c>
      <c r="I39" s="17">
        <f t="shared" si="3"/>
        <v>13719</v>
      </c>
      <c r="J39" s="17">
        <v>8211</v>
      </c>
      <c r="K39" s="18"/>
      <c r="L39" s="17">
        <v>0</v>
      </c>
      <c r="M39" s="17">
        <f t="shared" si="4"/>
        <v>8211</v>
      </c>
      <c r="N39"/>
    </row>
    <row r="40" spans="1:14" hidden="1" x14ac:dyDescent="0.25">
      <c r="A40" s="16" t="s">
        <v>36</v>
      </c>
      <c r="B40" s="16"/>
      <c r="C40" s="16"/>
      <c r="D40" s="16"/>
      <c r="E40" s="16">
        <f>SUM(B40:D40)</f>
        <v>0</v>
      </c>
      <c r="F40" s="17"/>
      <c r="G40" s="17"/>
      <c r="H40" s="20"/>
      <c r="I40" s="17">
        <f t="shared" si="3"/>
        <v>0</v>
      </c>
      <c r="J40" s="17"/>
      <c r="K40" s="17"/>
      <c r="L40" s="17"/>
      <c r="M40" s="17">
        <f t="shared" si="4"/>
        <v>0</v>
      </c>
      <c r="N40"/>
    </row>
    <row r="41" spans="1:14" x14ac:dyDescent="0.25">
      <c r="A41" s="13" t="s">
        <v>37</v>
      </c>
      <c r="B41" s="13" t="e">
        <f>B42+B43+B44+B46+B47+B48+#REF!+B52+B53+B54</f>
        <v>#REF!</v>
      </c>
      <c r="C41" s="13" t="e">
        <f>C42+C43+C44+C46+C47+C48+#REF!+C52+C53</f>
        <v>#REF!</v>
      </c>
      <c r="D41" s="13" t="e">
        <f>D42+D43+D44+D46+D47+D48+#REF!+D52+D53</f>
        <v>#REF!</v>
      </c>
      <c r="E41" s="13" t="e">
        <f>E42+E43+E44+E46+E47+E48+#REF!+E52+E53+E54</f>
        <v>#REF!</v>
      </c>
      <c r="F41" s="14">
        <f>F42+F43+F44+F46+F47+F48+F49+F51+F52+F53+F54+F50+F56+F55</f>
        <v>2960253</v>
      </c>
      <c r="G41" s="14">
        <f t="shared" ref="G41" si="6">G42+G43+G44+G46+G47+G48+G49+G51+G52+G53+G54+G50</f>
        <v>0</v>
      </c>
      <c r="H41" s="15">
        <f>H42+H44+H56</f>
        <v>75884</v>
      </c>
      <c r="I41" s="14">
        <f>I42+I43+I44+I46+I47+I48+I49+I51+I52+I53+I54+I50+I56+I55</f>
        <v>3036137</v>
      </c>
      <c r="J41" s="14">
        <f>J42+J43+J44+J46+J47+J48+J49+J51+J52+J53+J54+J50+J56+J55</f>
        <v>2712522</v>
      </c>
      <c r="K41" s="14">
        <f t="shared" ref="K41" si="7">K42+K43+K44+K46+K47+K48+K49+K51+K52+K53+K54+K50</f>
        <v>0</v>
      </c>
      <c r="L41" s="14">
        <f>L42+L43+L44+L46+L47+L48+L49+L51+L52+L53+L54+L50+L56</f>
        <v>58676</v>
      </c>
      <c r="M41" s="14">
        <f>M42+M43+M44+M46+M47+M48+M49+M51+M52+M53+M54+M50+M56+M55</f>
        <v>2771198</v>
      </c>
      <c r="N41"/>
    </row>
    <row r="42" spans="1:14" x14ac:dyDescent="0.25">
      <c r="A42" s="16" t="s">
        <v>38</v>
      </c>
      <c r="B42" s="16"/>
      <c r="C42" s="16"/>
      <c r="D42" s="16"/>
      <c r="E42" s="16">
        <f t="shared" ref="E42:E54" si="8">SUM(B42:D42)</f>
        <v>0</v>
      </c>
      <c r="F42" s="17"/>
      <c r="G42" s="17"/>
      <c r="H42" s="17">
        <v>5000</v>
      </c>
      <c r="I42" s="17">
        <f>F42+H42+G42</f>
        <v>5000</v>
      </c>
      <c r="J42" s="18"/>
      <c r="K42" s="18"/>
      <c r="L42" s="17">
        <v>4200</v>
      </c>
      <c r="M42" s="17">
        <f t="shared" si="4"/>
        <v>4200</v>
      </c>
      <c r="N42"/>
    </row>
    <row r="43" spans="1:14" x14ac:dyDescent="0.25">
      <c r="A43" s="16" t="s">
        <v>39</v>
      </c>
      <c r="B43" s="16"/>
      <c r="C43" s="16"/>
      <c r="D43" s="16"/>
      <c r="E43" s="16">
        <f t="shared" si="8"/>
        <v>0</v>
      </c>
      <c r="F43" s="17">
        <v>132602</v>
      </c>
      <c r="G43" s="18"/>
      <c r="H43" s="18"/>
      <c r="I43" s="17">
        <f>F43+H43+G43</f>
        <v>132602</v>
      </c>
      <c r="J43" s="17">
        <v>125812</v>
      </c>
      <c r="K43" s="18"/>
      <c r="L43" s="18"/>
      <c r="M43" s="17">
        <f t="shared" si="4"/>
        <v>125812</v>
      </c>
      <c r="N43"/>
    </row>
    <row r="44" spans="1:14" x14ac:dyDescent="0.25">
      <c r="A44" s="16" t="s">
        <v>40</v>
      </c>
      <c r="B44" s="16"/>
      <c r="C44" s="16"/>
      <c r="D44" s="16"/>
      <c r="E44" s="16">
        <f t="shared" si="8"/>
        <v>0</v>
      </c>
      <c r="F44" s="17">
        <v>387170</v>
      </c>
      <c r="G44" s="18"/>
      <c r="H44" s="17">
        <v>56955</v>
      </c>
      <c r="I44" s="17">
        <f>F44+H44+G44</f>
        <v>444125</v>
      </c>
      <c r="J44" s="17">
        <v>387168</v>
      </c>
      <c r="K44" s="18"/>
      <c r="L44" s="17">
        <v>40547</v>
      </c>
      <c r="M44" s="17">
        <f t="shared" si="4"/>
        <v>427715</v>
      </c>
      <c r="N44"/>
    </row>
    <row r="45" spans="1:14" hidden="1" x14ac:dyDescent="0.25">
      <c r="A45" s="16"/>
      <c r="B45" s="16"/>
      <c r="C45" s="16"/>
      <c r="D45" s="16"/>
      <c r="E45" s="16"/>
      <c r="F45" s="17"/>
      <c r="G45" s="17"/>
      <c r="H45" s="20"/>
      <c r="I45" s="17"/>
      <c r="J45" s="17"/>
      <c r="K45" s="17"/>
      <c r="L45" s="17"/>
      <c r="M45" s="17"/>
      <c r="N45"/>
    </row>
    <row r="46" spans="1:14" hidden="1" x14ac:dyDescent="0.25">
      <c r="A46" s="16" t="s">
        <v>41</v>
      </c>
      <c r="B46" s="16"/>
      <c r="C46" s="16"/>
      <c r="D46" s="16"/>
      <c r="E46" s="16">
        <f t="shared" si="8"/>
        <v>0</v>
      </c>
      <c r="F46" s="17"/>
      <c r="G46" s="17"/>
      <c r="H46" s="20"/>
      <c r="I46" s="17">
        <f>F46+H46+G46</f>
        <v>0</v>
      </c>
      <c r="J46" s="17"/>
      <c r="K46" s="17"/>
      <c r="L46" s="17"/>
      <c r="M46" s="17">
        <f t="shared" si="4"/>
        <v>0</v>
      </c>
      <c r="N46"/>
    </row>
    <row r="47" spans="1:14" x14ac:dyDescent="0.25">
      <c r="A47" s="16" t="s">
        <v>42</v>
      </c>
      <c r="B47" s="16"/>
      <c r="C47" s="16"/>
      <c r="D47" s="16"/>
      <c r="E47" s="16">
        <f t="shared" si="8"/>
        <v>0</v>
      </c>
      <c r="F47" s="17">
        <v>77057</v>
      </c>
      <c r="G47" s="18"/>
      <c r="H47" s="18"/>
      <c r="I47" s="17">
        <f t="shared" si="3"/>
        <v>77057</v>
      </c>
      <c r="J47" s="17">
        <v>75559</v>
      </c>
      <c r="K47" s="18"/>
      <c r="L47" s="18"/>
      <c r="M47" s="17">
        <f t="shared" si="4"/>
        <v>75559</v>
      </c>
      <c r="N47"/>
    </row>
    <row r="48" spans="1:14" x14ac:dyDescent="0.25">
      <c r="A48" s="16" t="s">
        <v>43</v>
      </c>
      <c r="B48" s="16"/>
      <c r="C48" s="16"/>
      <c r="D48" s="16"/>
      <c r="E48" s="16">
        <f t="shared" si="8"/>
        <v>0</v>
      </c>
      <c r="F48" s="17">
        <v>586957</v>
      </c>
      <c r="G48" s="17"/>
      <c r="H48" s="18"/>
      <c r="I48" s="17">
        <f t="shared" si="3"/>
        <v>586957</v>
      </c>
      <c r="J48" s="17">
        <v>581489</v>
      </c>
      <c r="K48" s="17"/>
      <c r="L48" s="18"/>
      <c r="M48" s="17">
        <f t="shared" si="4"/>
        <v>581489</v>
      </c>
      <c r="N48"/>
    </row>
    <row r="49" spans="1:14" x14ac:dyDescent="0.25">
      <c r="A49" s="16" t="s">
        <v>44</v>
      </c>
      <c r="B49" s="16"/>
      <c r="C49" s="16"/>
      <c r="D49" s="16"/>
      <c r="E49" s="16">
        <f t="shared" si="8"/>
        <v>0</v>
      </c>
      <c r="F49" s="17">
        <v>598915</v>
      </c>
      <c r="G49" s="18"/>
      <c r="H49" s="18"/>
      <c r="I49" s="17">
        <f t="shared" si="3"/>
        <v>598915</v>
      </c>
      <c r="J49" s="17">
        <v>555499</v>
      </c>
      <c r="K49" s="18"/>
      <c r="L49" s="18"/>
      <c r="M49" s="17">
        <f t="shared" si="4"/>
        <v>555499</v>
      </c>
      <c r="N49"/>
    </row>
    <row r="50" spans="1:14" x14ac:dyDescent="0.25">
      <c r="A50" s="16" t="s">
        <v>45</v>
      </c>
      <c r="B50" s="16"/>
      <c r="C50" s="16"/>
      <c r="D50" s="16"/>
      <c r="E50" s="16"/>
      <c r="F50" s="17">
        <v>740100</v>
      </c>
      <c r="G50" s="18"/>
      <c r="H50" s="18"/>
      <c r="I50" s="17">
        <f t="shared" si="3"/>
        <v>740100</v>
      </c>
      <c r="J50" s="17">
        <v>739538</v>
      </c>
      <c r="K50" s="18"/>
      <c r="L50" s="18"/>
      <c r="M50" s="17">
        <f t="shared" si="4"/>
        <v>739538</v>
      </c>
      <c r="N50"/>
    </row>
    <row r="51" spans="1:14" x14ac:dyDescent="0.25">
      <c r="A51" s="16" t="s">
        <v>46</v>
      </c>
      <c r="B51" s="16"/>
      <c r="C51" s="16"/>
      <c r="D51" s="16"/>
      <c r="E51" s="16">
        <f t="shared" si="8"/>
        <v>0</v>
      </c>
      <c r="F51" s="17">
        <v>85717</v>
      </c>
      <c r="G51" s="18"/>
      <c r="H51" s="18"/>
      <c r="I51" s="17">
        <f t="shared" si="3"/>
        <v>85717</v>
      </c>
      <c r="J51" s="17">
        <v>64408</v>
      </c>
      <c r="K51" s="18"/>
      <c r="L51" s="18"/>
      <c r="M51" s="17">
        <f t="shared" si="4"/>
        <v>64408</v>
      </c>
      <c r="N51"/>
    </row>
    <row r="52" spans="1:14" hidden="1" x14ac:dyDescent="0.25">
      <c r="A52" s="16" t="s">
        <v>47</v>
      </c>
      <c r="B52" s="16"/>
      <c r="C52" s="16"/>
      <c r="D52" s="16"/>
      <c r="E52" s="16">
        <f t="shared" si="8"/>
        <v>0</v>
      </c>
      <c r="F52" s="17"/>
      <c r="G52" s="17"/>
      <c r="H52" s="20"/>
      <c r="I52" s="17">
        <f t="shared" si="3"/>
        <v>0</v>
      </c>
      <c r="J52" s="17"/>
      <c r="K52" s="17"/>
      <c r="L52" s="17"/>
      <c r="M52" s="17">
        <f t="shared" si="4"/>
        <v>0</v>
      </c>
      <c r="N52"/>
    </row>
    <row r="53" spans="1:14" hidden="1" x14ac:dyDescent="0.25">
      <c r="A53" s="16" t="s">
        <v>48</v>
      </c>
      <c r="B53" s="16"/>
      <c r="C53" s="16"/>
      <c r="D53" s="16"/>
      <c r="E53" s="16">
        <f t="shared" si="8"/>
        <v>0</v>
      </c>
      <c r="F53" s="17"/>
      <c r="G53" s="17"/>
      <c r="H53" s="20"/>
      <c r="I53" s="17">
        <f t="shared" si="3"/>
        <v>0</v>
      </c>
      <c r="J53" s="17"/>
      <c r="K53" s="17"/>
      <c r="L53" s="17"/>
      <c r="M53" s="17">
        <f t="shared" si="4"/>
        <v>0</v>
      </c>
      <c r="N53"/>
    </row>
    <row r="54" spans="1:14" s="19" customFormat="1" ht="12.75" hidden="1" x14ac:dyDescent="0.2">
      <c r="A54" s="16" t="s">
        <v>49</v>
      </c>
      <c r="B54" s="16"/>
      <c r="C54" s="16"/>
      <c r="D54" s="16"/>
      <c r="E54" s="16">
        <f t="shared" si="8"/>
        <v>0</v>
      </c>
      <c r="F54" s="17"/>
      <c r="G54" s="17"/>
      <c r="H54" s="20"/>
      <c r="I54" s="17">
        <f t="shared" si="3"/>
        <v>0</v>
      </c>
      <c r="J54" s="17"/>
      <c r="K54" s="17"/>
      <c r="L54" s="17"/>
      <c r="M54" s="17">
        <f t="shared" si="4"/>
        <v>0</v>
      </c>
    </row>
    <row r="55" spans="1:14" s="19" customFormat="1" ht="12.75" x14ac:dyDescent="0.2">
      <c r="A55" s="16" t="s">
        <v>50</v>
      </c>
      <c r="B55" s="16"/>
      <c r="C55" s="16"/>
      <c r="D55" s="16"/>
      <c r="E55" s="16"/>
      <c r="F55" s="17">
        <v>316255</v>
      </c>
      <c r="G55" s="17"/>
      <c r="H55" s="20"/>
      <c r="I55" s="17">
        <f>F55+G55+H55</f>
        <v>316255</v>
      </c>
      <c r="J55" s="17">
        <v>170206</v>
      </c>
      <c r="K55" s="17"/>
      <c r="L55" s="17"/>
      <c r="M55" s="17">
        <f>J55+K55+L55</f>
        <v>170206</v>
      </c>
    </row>
    <row r="56" spans="1:14" s="19" customFormat="1" ht="12.75" x14ac:dyDescent="0.2">
      <c r="A56" s="16" t="s">
        <v>51</v>
      </c>
      <c r="B56" s="16"/>
      <c r="C56" s="16"/>
      <c r="D56" s="16"/>
      <c r="E56" s="16"/>
      <c r="F56" s="17">
        <v>35480</v>
      </c>
      <c r="G56" s="18"/>
      <c r="H56" s="17">
        <v>13929</v>
      </c>
      <c r="I56" s="17">
        <f>F56+H56</f>
        <v>49409</v>
      </c>
      <c r="J56" s="17">
        <v>12843</v>
      </c>
      <c r="K56" s="18"/>
      <c r="L56" s="17">
        <v>13929</v>
      </c>
      <c r="M56" s="17">
        <f>J56+L56</f>
        <v>26772</v>
      </c>
    </row>
    <row r="57" spans="1:14" x14ac:dyDescent="0.25">
      <c r="A57" s="13" t="s">
        <v>52</v>
      </c>
      <c r="B57" s="13">
        <f>B59+B62+B63+B66+B68+B70</f>
        <v>0</v>
      </c>
      <c r="C57" s="13">
        <f>C59+C62+C63+C66+C68+C70</f>
        <v>0</v>
      </c>
      <c r="D57" s="13">
        <f>D59+D62+D63+D66+D68+D70+D61</f>
        <v>0</v>
      </c>
      <c r="E57" s="13">
        <f t="shared" ref="E57:K57" si="9">E59+E61+E62+E63+E66+E68+E70</f>
        <v>0</v>
      </c>
      <c r="F57" s="14">
        <f>F59+F61+F62+F65+F66+F68+F70+F58</f>
        <v>0</v>
      </c>
      <c r="G57" s="14">
        <f t="shared" si="9"/>
        <v>0</v>
      </c>
      <c r="H57" s="15">
        <f>H59+H61+H62+H65+H66+H70+H58</f>
        <v>5957565</v>
      </c>
      <c r="I57" s="14">
        <f t="shared" ref="I57" si="10">I59+I61+I62+I63+I66+I68+I70+I58</f>
        <v>5957565</v>
      </c>
      <c r="J57" s="14">
        <f t="shared" si="9"/>
        <v>0</v>
      </c>
      <c r="K57" s="14">
        <f t="shared" si="9"/>
        <v>0</v>
      </c>
      <c r="L57" s="14">
        <f>L59+L61+L62+L63+L66+L68+L70+L65+L58</f>
        <v>3961804</v>
      </c>
      <c r="M57" s="14">
        <f>M59+M61+M62+M63+M66+M68+M70+M65+M58</f>
        <v>3961804</v>
      </c>
      <c r="N57"/>
    </row>
    <row r="58" spans="1:14" x14ac:dyDescent="0.25">
      <c r="A58" s="16" t="s">
        <v>53</v>
      </c>
      <c r="B58" s="13"/>
      <c r="C58" s="13"/>
      <c r="D58" s="13"/>
      <c r="E58" s="13"/>
      <c r="F58" s="18"/>
      <c r="G58" s="26"/>
      <c r="H58" s="17">
        <v>0</v>
      </c>
      <c r="I58" s="17">
        <f>H58</f>
        <v>0</v>
      </c>
      <c r="J58" s="26"/>
      <c r="K58" s="26"/>
      <c r="L58" s="17">
        <v>0</v>
      </c>
      <c r="M58" s="17">
        <f>L58</f>
        <v>0</v>
      </c>
      <c r="N58"/>
    </row>
    <row r="59" spans="1:14" x14ac:dyDescent="0.25">
      <c r="A59" s="16" t="s">
        <v>54</v>
      </c>
      <c r="B59" s="16"/>
      <c r="C59" s="16"/>
      <c r="D59" s="16"/>
      <c r="E59" s="16">
        <f t="shared" ref="E59:E68" si="11">SUM(B59:D59)</f>
        <v>0</v>
      </c>
      <c r="F59" s="18"/>
      <c r="G59" s="18"/>
      <c r="H59" s="17">
        <v>192517</v>
      </c>
      <c r="I59" s="17">
        <f t="shared" si="3"/>
        <v>192517</v>
      </c>
      <c r="J59" s="18"/>
      <c r="K59" s="18"/>
      <c r="L59" s="17">
        <v>190893</v>
      </c>
      <c r="M59" s="17">
        <f t="shared" si="4"/>
        <v>190893</v>
      </c>
      <c r="N59"/>
    </row>
    <row r="60" spans="1:14" hidden="1" x14ac:dyDescent="0.25">
      <c r="A60" s="16"/>
      <c r="B60" s="16"/>
      <c r="C60" s="16"/>
      <c r="D60" s="16"/>
      <c r="E60" s="16"/>
      <c r="F60" s="17"/>
      <c r="G60" s="17"/>
      <c r="H60" s="20"/>
      <c r="I60" s="17"/>
      <c r="J60" s="17"/>
      <c r="K60" s="17"/>
      <c r="L60" s="17"/>
      <c r="M60" s="17"/>
      <c r="N60"/>
    </row>
    <row r="61" spans="1:14" ht="27.75" customHeight="1" x14ac:dyDescent="0.25">
      <c r="A61" s="21" t="s">
        <v>55</v>
      </c>
      <c r="B61" s="16"/>
      <c r="C61" s="16"/>
      <c r="D61" s="16"/>
      <c r="E61" s="16">
        <f>SUM(B61:D61)</f>
        <v>0</v>
      </c>
      <c r="F61" s="17"/>
      <c r="G61" s="17"/>
      <c r="H61" s="17">
        <v>839820</v>
      </c>
      <c r="I61" s="17">
        <f t="shared" si="3"/>
        <v>839820</v>
      </c>
      <c r="J61" s="18"/>
      <c r="K61" s="18"/>
      <c r="L61" s="17">
        <v>734190</v>
      </c>
      <c r="M61" s="17">
        <f t="shared" si="4"/>
        <v>734190</v>
      </c>
      <c r="N61"/>
    </row>
    <row r="62" spans="1:14" x14ac:dyDescent="0.25">
      <c r="A62" s="16" t="s">
        <v>56</v>
      </c>
      <c r="B62" s="16"/>
      <c r="C62" s="16"/>
      <c r="D62" s="16"/>
      <c r="E62" s="16">
        <f t="shared" si="11"/>
        <v>0</v>
      </c>
      <c r="F62" s="17"/>
      <c r="G62" s="17"/>
      <c r="H62" s="17">
        <v>4262626</v>
      </c>
      <c r="I62" s="17">
        <f t="shared" si="3"/>
        <v>4262626</v>
      </c>
      <c r="J62" s="18"/>
      <c r="K62" s="18"/>
      <c r="L62" s="17">
        <v>2763663</v>
      </c>
      <c r="M62" s="17">
        <f t="shared" si="4"/>
        <v>2763663</v>
      </c>
      <c r="N62"/>
    </row>
    <row r="63" spans="1:14" hidden="1" x14ac:dyDescent="0.25">
      <c r="A63" s="16" t="s">
        <v>57</v>
      </c>
      <c r="B63" s="16"/>
      <c r="C63" s="16"/>
      <c r="D63" s="16"/>
      <c r="E63" s="16">
        <f t="shared" si="11"/>
        <v>0</v>
      </c>
      <c r="F63" s="17"/>
      <c r="G63" s="17"/>
      <c r="H63" s="20"/>
      <c r="I63" s="17">
        <f t="shared" si="3"/>
        <v>0</v>
      </c>
      <c r="J63" s="17"/>
      <c r="K63" s="17"/>
      <c r="L63" s="17"/>
      <c r="M63" s="17">
        <f t="shared" si="4"/>
        <v>0</v>
      </c>
      <c r="N63"/>
    </row>
    <row r="64" spans="1:14" hidden="1" x14ac:dyDescent="0.25">
      <c r="A64" s="16"/>
      <c r="B64" s="16"/>
      <c r="C64" s="16"/>
      <c r="D64" s="16"/>
      <c r="E64" s="16"/>
      <c r="F64" s="17"/>
      <c r="G64" s="17"/>
      <c r="H64" s="20"/>
      <c r="I64" s="17"/>
      <c r="J64" s="17"/>
      <c r="K64" s="17"/>
      <c r="L64" s="17"/>
      <c r="M64" s="17"/>
      <c r="N64"/>
    </row>
    <row r="65" spans="1:14" x14ac:dyDescent="0.25">
      <c r="A65" s="16" t="s">
        <v>58</v>
      </c>
      <c r="B65" s="27"/>
      <c r="C65" s="27"/>
      <c r="D65" s="27"/>
      <c r="E65" s="27"/>
      <c r="F65" s="18"/>
      <c r="G65" s="18"/>
      <c r="H65" s="17">
        <v>0</v>
      </c>
      <c r="I65" s="17">
        <f t="shared" si="3"/>
        <v>0</v>
      </c>
      <c r="J65" s="18"/>
      <c r="K65" s="18"/>
      <c r="L65" s="17">
        <v>0</v>
      </c>
      <c r="M65" s="17">
        <f t="shared" si="4"/>
        <v>0</v>
      </c>
      <c r="N65"/>
    </row>
    <row r="66" spans="1:14" x14ac:dyDescent="0.25">
      <c r="A66" s="16" t="s">
        <v>59</v>
      </c>
      <c r="B66" s="16"/>
      <c r="C66" s="16"/>
      <c r="D66" s="16"/>
      <c r="E66" s="16">
        <f t="shared" si="11"/>
        <v>0</v>
      </c>
      <c r="F66" s="17"/>
      <c r="G66" s="17"/>
      <c r="H66" s="17">
        <v>652223</v>
      </c>
      <c r="I66" s="17">
        <f t="shared" si="3"/>
        <v>652223</v>
      </c>
      <c r="J66" s="18"/>
      <c r="K66" s="18"/>
      <c r="L66" s="17">
        <v>262679</v>
      </c>
      <c r="M66" s="17">
        <f t="shared" si="4"/>
        <v>262679</v>
      </c>
      <c r="N66"/>
    </row>
    <row r="67" spans="1:14" hidden="1" x14ac:dyDescent="0.25">
      <c r="A67" s="25" t="s">
        <v>31</v>
      </c>
      <c r="B67" s="16"/>
      <c r="C67" s="16"/>
      <c r="D67" s="16"/>
      <c r="E67" s="16">
        <f t="shared" si="11"/>
        <v>0</v>
      </c>
      <c r="F67" s="17"/>
      <c r="G67" s="17"/>
      <c r="H67" s="20"/>
      <c r="I67" s="17">
        <f t="shared" si="3"/>
        <v>0</v>
      </c>
      <c r="J67" s="17"/>
      <c r="K67" s="17"/>
      <c r="L67" s="17"/>
      <c r="M67" s="17">
        <f t="shared" si="4"/>
        <v>0</v>
      </c>
      <c r="N67"/>
    </row>
    <row r="68" spans="1:14" hidden="1" x14ac:dyDescent="0.25">
      <c r="A68" s="16" t="s">
        <v>60</v>
      </c>
      <c r="B68" s="16"/>
      <c r="C68" s="16"/>
      <c r="D68" s="16"/>
      <c r="E68" s="16">
        <f t="shared" si="11"/>
        <v>0</v>
      </c>
      <c r="F68" s="17"/>
      <c r="G68" s="17"/>
      <c r="H68" s="20"/>
      <c r="I68" s="17">
        <f t="shared" si="3"/>
        <v>0</v>
      </c>
      <c r="J68" s="17"/>
      <c r="K68" s="17"/>
      <c r="L68" s="17"/>
      <c r="M68" s="17">
        <f t="shared" si="4"/>
        <v>0</v>
      </c>
      <c r="N68"/>
    </row>
    <row r="69" spans="1:14" hidden="1" x14ac:dyDescent="0.25">
      <c r="A69" s="16"/>
      <c r="B69" s="16"/>
      <c r="C69" s="16"/>
      <c r="D69" s="16"/>
      <c r="E69" s="16"/>
      <c r="F69" s="17"/>
      <c r="G69" s="17"/>
      <c r="H69" s="20"/>
      <c r="I69" s="17">
        <f t="shared" si="3"/>
        <v>0</v>
      </c>
      <c r="J69" s="17"/>
      <c r="K69" s="17"/>
      <c r="L69" s="17"/>
      <c r="M69" s="17">
        <f t="shared" si="4"/>
        <v>0</v>
      </c>
      <c r="N69"/>
    </row>
    <row r="70" spans="1:14" x14ac:dyDescent="0.25">
      <c r="A70" s="16" t="s">
        <v>61</v>
      </c>
      <c r="B70" s="16"/>
      <c r="C70" s="16"/>
      <c r="D70" s="16"/>
      <c r="E70" s="16">
        <f>SUM(B70:D70)</f>
        <v>0</v>
      </c>
      <c r="F70" s="17"/>
      <c r="G70" s="17"/>
      <c r="H70" s="17">
        <v>10379</v>
      </c>
      <c r="I70" s="17">
        <f t="shared" si="3"/>
        <v>10379</v>
      </c>
      <c r="J70" s="18"/>
      <c r="K70" s="18"/>
      <c r="L70" s="17">
        <v>10379</v>
      </c>
      <c r="M70" s="17">
        <f t="shared" si="4"/>
        <v>10379</v>
      </c>
      <c r="N70"/>
    </row>
    <row r="71" spans="1:14" hidden="1" x14ac:dyDescent="0.25">
      <c r="A71" s="25" t="s">
        <v>31</v>
      </c>
      <c r="B71" s="16"/>
      <c r="C71" s="16"/>
      <c r="D71" s="16"/>
      <c r="E71" s="16">
        <f>SUM(B71:D71)</f>
        <v>0</v>
      </c>
      <c r="F71" s="17"/>
      <c r="G71" s="17"/>
      <c r="H71" s="20"/>
      <c r="I71" s="17"/>
      <c r="J71" s="17"/>
      <c r="K71" s="17"/>
      <c r="L71" s="17"/>
      <c r="M71" s="17"/>
      <c r="N71"/>
    </row>
    <row r="72" spans="1:14" ht="12.75" hidden="1" customHeight="1" x14ac:dyDescent="0.25">
      <c r="A72" s="25" t="s">
        <v>31</v>
      </c>
      <c r="B72" s="16"/>
      <c r="C72" s="16"/>
      <c r="D72" s="16"/>
      <c r="E72" s="16">
        <f>SUM(B72:D72)</f>
        <v>0</v>
      </c>
      <c r="F72" s="17"/>
      <c r="G72" s="17"/>
      <c r="H72" s="20"/>
      <c r="I72" s="17"/>
      <c r="J72" s="17"/>
      <c r="K72" s="17"/>
      <c r="L72" s="17"/>
      <c r="M72" s="17"/>
      <c r="N72"/>
    </row>
    <row r="73" spans="1:14" x14ac:dyDescent="0.25">
      <c r="A73" s="13" t="s">
        <v>62</v>
      </c>
      <c r="B73" s="13">
        <f>B74+B75+B76+B78+B82+B84+B79</f>
        <v>0</v>
      </c>
      <c r="C73" s="13">
        <f>C74+C75+C76+C78+C82+C84+C79</f>
        <v>0</v>
      </c>
      <c r="D73" s="13">
        <f>D74+D75+D76+D78+D82+D84+D79</f>
        <v>0</v>
      </c>
      <c r="E73" s="13">
        <f>E74+E75+E76+E78+E82+E84+E79</f>
        <v>0</v>
      </c>
      <c r="F73" s="14">
        <f>F74+F75+F76+F78+F82+F84+F77</f>
        <v>430650</v>
      </c>
      <c r="G73" s="14">
        <f>G74+G75+G76+G78+G82+G84+G79</f>
        <v>0</v>
      </c>
      <c r="H73" s="15">
        <f>H74+H77+H78+H80+H81+H82+H84</f>
        <v>449458</v>
      </c>
      <c r="I73" s="14">
        <f>I74+I75+I76+I78+I82+I84+I81+I80+I77</f>
        <v>880108</v>
      </c>
      <c r="J73" s="14">
        <f>J74+J75+J76+J78+J82+J84+J79+J77</f>
        <v>392889</v>
      </c>
      <c r="K73" s="14">
        <f t="shared" ref="K73" si="12">K74+K75+K76+K78+K82+K84+K79</f>
        <v>0</v>
      </c>
      <c r="L73" s="14">
        <f>L74+L77+L78+L80+L81+L82+L84</f>
        <v>430049</v>
      </c>
      <c r="M73" s="14">
        <f>M74+M75+M76+M78+M82+M84+M79+M80+M81+M77</f>
        <v>822938</v>
      </c>
      <c r="N73"/>
    </row>
    <row r="74" spans="1:14" x14ac:dyDescent="0.25">
      <c r="A74" s="16" t="s">
        <v>63</v>
      </c>
      <c r="B74" s="16"/>
      <c r="C74" s="16"/>
      <c r="D74" s="16"/>
      <c r="E74" s="16">
        <f t="shared" ref="E74:E82" si="13">SUM(B74:D74)</f>
        <v>0</v>
      </c>
      <c r="F74" s="17">
        <v>0</v>
      </c>
      <c r="G74" s="17"/>
      <c r="H74" s="20"/>
      <c r="I74" s="17">
        <f t="shared" si="3"/>
        <v>0</v>
      </c>
      <c r="J74" s="17">
        <v>0</v>
      </c>
      <c r="K74" s="17"/>
      <c r="L74" s="17"/>
      <c r="M74" s="17">
        <f t="shared" si="4"/>
        <v>0</v>
      </c>
      <c r="N74"/>
    </row>
    <row r="75" spans="1:14" hidden="1" x14ac:dyDescent="0.25">
      <c r="A75" s="16" t="s">
        <v>64</v>
      </c>
      <c r="B75" s="16"/>
      <c r="C75" s="16"/>
      <c r="D75" s="16"/>
      <c r="E75" s="16">
        <f t="shared" si="13"/>
        <v>0</v>
      </c>
      <c r="F75" s="17"/>
      <c r="G75" s="17"/>
      <c r="H75" s="20"/>
      <c r="I75" s="17">
        <f t="shared" si="3"/>
        <v>0</v>
      </c>
      <c r="J75" s="17"/>
      <c r="K75" s="17"/>
      <c r="L75" s="17"/>
      <c r="M75" s="17">
        <f t="shared" si="4"/>
        <v>0</v>
      </c>
      <c r="N75"/>
    </row>
    <row r="76" spans="1:14" hidden="1" x14ac:dyDescent="0.25">
      <c r="A76" s="16" t="s">
        <v>65</v>
      </c>
      <c r="B76" s="16"/>
      <c r="C76" s="16"/>
      <c r="D76" s="16"/>
      <c r="E76" s="16">
        <f t="shared" si="13"/>
        <v>0</v>
      </c>
      <c r="F76" s="17"/>
      <c r="G76" s="17"/>
      <c r="H76" s="20"/>
      <c r="I76" s="17">
        <f t="shared" si="3"/>
        <v>0</v>
      </c>
      <c r="J76" s="17"/>
      <c r="K76" s="17"/>
      <c r="L76" s="17"/>
      <c r="M76" s="17">
        <f t="shared" si="4"/>
        <v>0</v>
      </c>
      <c r="N76"/>
    </row>
    <row r="77" spans="1:14" x14ac:dyDescent="0.25">
      <c r="A77" s="16" t="s">
        <v>66</v>
      </c>
      <c r="B77" s="16"/>
      <c r="C77" s="16"/>
      <c r="D77" s="16"/>
      <c r="E77" s="16"/>
      <c r="F77" s="17">
        <v>7784</v>
      </c>
      <c r="G77" s="18"/>
      <c r="H77" s="17">
        <v>253173</v>
      </c>
      <c r="I77" s="17">
        <f>F77+H77</f>
        <v>260957</v>
      </c>
      <c r="J77" s="17">
        <v>0</v>
      </c>
      <c r="K77" s="18"/>
      <c r="L77" s="17">
        <v>242444</v>
      </c>
      <c r="M77" s="17">
        <f>J77+L77</f>
        <v>242444</v>
      </c>
      <c r="N77"/>
    </row>
    <row r="78" spans="1:14" x14ac:dyDescent="0.25">
      <c r="A78" s="16" t="s">
        <v>67</v>
      </c>
      <c r="B78" s="16"/>
      <c r="C78" s="16"/>
      <c r="D78" s="16"/>
      <c r="E78" s="16">
        <f t="shared" si="13"/>
        <v>0</v>
      </c>
      <c r="F78" s="17">
        <v>355483</v>
      </c>
      <c r="G78" s="18"/>
      <c r="H78" s="18"/>
      <c r="I78" s="17">
        <f t="shared" si="3"/>
        <v>355483</v>
      </c>
      <c r="J78" s="17">
        <v>344169</v>
      </c>
      <c r="K78" s="18"/>
      <c r="L78" s="18"/>
      <c r="M78" s="17">
        <f t="shared" si="4"/>
        <v>344169</v>
      </c>
      <c r="N78"/>
    </row>
    <row r="79" spans="1:14" hidden="1" x14ac:dyDescent="0.25">
      <c r="A79" s="16" t="s">
        <v>68</v>
      </c>
      <c r="B79" s="16"/>
      <c r="C79" s="16"/>
      <c r="D79" s="16"/>
      <c r="E79" s="16">
        <f t="shared" si="13"/>
        <v>0</v>
      </c>
      <c r="F79" s="17"/>
      <c r="G79" s="17"/>
      <c r="H79" s="20"/>
      <c r="I79" s="17">
        <f t="shared" si="3"/>
        <v>0</v>
      </c>
      <c r="J79" s="17"/>
      <c r="K79" s="17"/>
      <c r="L79" s="17"/>
      <c r="M79" s="17">
        <f t="shared" si="4"/>
        <v>0</v>
      </c>
      <c r="N79"/>
    </row>
    <row r="80" spans="1:14" hidden="1" x14ac:dyDescent="0.25">
      <c r="A80" s="28" t="s">
        <v>69</v>
      </c>
      <c r="B80" s="16"/>
      <c r="C80" s="16"/>
      <c r="D80" s="16"/>
      <c r="E80" s="16"/>
      <c r="F80" s="17"/>
      <c r="G80" s="17"/>
      <c r="H80" s="20"/>
      <c r="I80" s="17">
        <f t="shared" si="3"/>
        <v>0</v>
      </c>
      <c r="J80" s="17"/>
      <c r="K80" s="17"/>
      <c r="L80" s="17"/>
      <c r="M80" s="17">
        <f t="shared" si="4"/>
        <v>0</v>
      </c>
      <c r="N80"/>
    </row>
    <row r="81" spans="1:14" hidden="1" x14ac:dyDescent="0.25">
      <c r="A81" s="28" t="s">
        <v>70</v>
      </c>
      <c r="B81" s="16"/>
      <c r="C81" s="16"/>
      <c r="D81" s="16"/>
      <c r="E81" s="16"/>
      <c r="F81" s="17"/>
      <c r="G81" s="17"/>
      <c r="H81" s="20"/>
      <c r="I81" s="17">
        <f t="shared" si="3"/>
        <v>0</v>
      </c>
      <c r="J81" s="17"/>
      <c r="K81" s="17"/>
      <c r="L81" s="17"/>
      <c r="M81" s="17">
        <f t="shared" si="4"/>
        <v>0</v>
      </c>
      <c r="N81"/>
    </row>
    <row r="82" spans="1:14" x14ac:dyDescent="0.25">
      <c r="A82" s="16" t="s">
        <v>71</v>
      </c>
      <c r="B82" s="16"/>
      <c r="C82" s="16"/>
      <c r="D82" s="16"/>
      <c r="E82" s="16">
        <f t="shared" si="13"/>
        <v>0</v>
      </c>
      <c r="F82" s="17"/>
      <c r="G82" s="17"/>
      <c r="H82" s="17">
        <v>79737</v>
      </c>
      <c r="I82" s="17">
        <f t="shared" si="3"/>
        <v>79737</v>
      </c>
      <c r="J82" s="18"/>
      <c r="K82" s="18"/>
      <c r="L82" s="17">
        <v>77579</v>
      </c>
      <c r="M82" s="17">
        <f t="shared" si="4"/>
        <v>77579</v>
      </c>
      <c r="N82"/>
    </row>
    <row r="83" spans="1:14" hidden="1" x14ac:dyDescent="0.25">
      <c r="A83" s="25" t="s">
        <v>31</v>
      </c>
      <c r="B83" s="16"/>
      <c r="C83" s="16"/>
      <c r="D83" s="16"/>
      <c r="E83" s="16"/>
      <c r="F83" s="17"/>
      <c r="G83" s="17"/>
      <c r="H83" s="20"/>
      <c r="I83" s="17"/>
      <c r="J83" s="17"/>
      <c r="K83" s="17"/>
      <c r="L83" s="17"/>
      <c r="M83" s="17"/>
      <c r="N83"/>
    </row>
    <row r="84" spans="1:14" x14ac:dyDescent="0.25">
      <c r="A84" s="16" t="s">
        <v>72</v>
      </c>
      <c r="B84" s="16"/>
      <c r="C84" s="16"/>
      <c r="D84" s="16"/>
      <c r="E84" s="16">
        <f>SUM(B84:D84)</f>
        <v>0</v>
      </c>
      <c r="F84" s="17">
        <v>67383</v>
      </c>
      <c r="G84" s="18"/>
      <c r="H84" s="17">
        <v>116548</v>
      </c>
      <c r="I84" s="17">
        <f t="shared" si="3"/>
        <v>183931</v>
      </c>
      <c r="J84" s="17">
        <v>48720</v>
      </c>
      <c r="K84" s="18"/>
      <c r="L84" s="17">
        <v>110026</v>
      </c>
      <c r="M84" s="17">
        <f t="shared" ref="M84:M95" si="14">J84+L84+K84</f>
        <v>158746</v>
      </c>
      <c r="N84"/>
    </row>
    <row r="85" spans="1:14" hidden="1" x14ac:dyDescent="0.25">
      <c r="A85" s="25" t="s">
        <v>31</v>
      </c>
      <c r="B85" s="16"/>
      <c r="C85" s="16"/>
      <c r="D85" s="16"/>
      <c r="E85" s="16"/>
      <c r="F85" s="17"/>
      <c r="G85" s="17"/>
      <c r="H85" s="20"/>
      <c r="I85" s="17"/>
      <c r="J85" s="17"/>
      <c r="K85" s="17"/>
      <c r="L85" s="17"/>
      <c r="M85" s="17"/>
      <c r="N85"/>
    </row>
    <row r="86" spans="1:14" x14ac:dyDescent="0.25">
      <c r="A86" s="13" t="s">
        <v>73</v>
      </c>
      <c r="B86" s="13">
        <f>B87+B88+B89+B91+B93</f>
        <v>0</v>
      </c>
      <c r="C86" s="13">
        <f>C87+C88+C89+C91+C93</f>
        <v>0</v>
      </c>
      <c r="D86" s="13">
        <f>D87+D88+D89+D91+D93</f>
        <v>0</v>
      </c>
      <c r="E86" s="13">
        <f>E87+E88+E89+E91+E93</f>
        <v>0</v>
      </c>
      <c r="F86" s="14">
        <f t="shared" ref="F86:M86" si="15">F87+F88+F89+F91+F92+F93</f>
        <v>92602</v>
      </c>
      <c r="G86" s="14">
        <f t="shared" si="15"/>
        <v>0</v>
      </c>
      <c r="H86" s="15">
        <f>H87+H88+H89+H91+H92+H93+A105</f>
        <v>464787</v>
      </c>
      <c r="I86" s="14">
        <f t="shared" si="15"/>
        <v>557389</v>
      </c>
      <c r="J86" s="14">
        <f t="shared" si="15"/>
        <v>92512</v>
      </c>
      <c r="K86" s="14">
        <f t="shared" si="15"/>
        <v>0</v>
      </c>
      <c r="L86" s="14">
        <f t="shared" si="15"/>
        <v>464787</v>
      </c>
      <c r="M86" s="14">
        <f t="shared" si="15"/>
        <v>557299</v>
      </c>
      <c r="N86"/>
    </row>
    <row r="87" spans="1:14" x14ac:dyDescent="0.25">
      <c r="A87" s="16" t="s">
        <v>74</v>
      </c>
      <c r="B87" s="16"/>
      <c r="C87" s="16"/>
      <c r="D87" s="16"/>
      <c r="E87" s="16">
        <f>SUM(B87:D87)</f>
        <v>0</v>
      </c>
      <c r="F87" s="17"/>
      <c r="G87" s="17"/>
      <c r="H87" s="17">
        <v>11854</v>
      </c>
      <c r="I87" s="17">
        <f t="shared" si="3"/>
        <v>11854</v>
      </c>
      <c r="J87" s="18"/>
      <c r="K87" s="18"/>
      <c r="L87" s="17">
        <v>11854</v>
      </c>
      <c r="M87" s="17">
        <f t="shared" si="14"/>
        <v>11854</v>
      </c>
      <c r="N87"/>
    </row>
    <row r="88" spans="1:14" x14ac:dyDescent="0.25">
      <c r="A88" s="16" t="s">
        <v>75</v>
      </c>
      <c r="B88" s="16"/>
      <c r="C88" s="16"/>
      <c r="D88" s="16"/>
      <c r="E88" s="16">
        <f>SUM(B88:D88)</f>
        <v>0</v>
      </c>
      <c r="F88" s="17"/>
      <c r="G88" s="17"/>
      <c r="H88" s="17">
        <v>7071</v>
      </c>
      <c r="I88" s="17">
        <f t="shared" si="3"/>
        <v>7071</v>
      </c>
      <c r="J88" s="18"/>
      <c r="K88" s="18"/>
      <c r="L88" s="17">
        <v>7071</v>
      </c>
      <c r="M88" s="17">
        <f t="shared" si="14"/>
        <v>7071</v>
      </c>
      <c r="N88"/>
    </row>
    <row r="89" spans="1:14" x14ac:dyDescent="0.25">
      <c r="A89" s="16" t="s">
        <v>76</v>
      </c>
      <c r="B89" s="16"/>
      <c r="C89" s="16"/>
      <c r="D89" s="16"/>
      <c r="E89" s="16">
        <f>SUM(B89:D89)</f>
        <v>0</v>
      </c>
      <c r="F89" s="17"/>
      <c r="G89" s="17"/>
      <c r="H89" s="17">
        <v>353781</v>
      </c>
      <c r="I89" s="17">
        <f t="shared" si="3"/>
        <v>353781</v>
      </c>
      <c r="J89" s="18"/>
      <c r="K89" s="18"/>
      <c r="L89" s="17">
        <v>353781</v>
      </c>
      <c r="M89" s="17">
        <f t="shared" si="14"/>
        <v>353781</v>
      </c>
      <c r="N89"/>
    </row>
    <row r="90" spans="1:14" hidden="1" x14ac:dyDescent="0.25">
      <c r="A90" s="16"/>
      <c r="B90" s="16"/>
      <c r="C90" s="16"/>
      <c r="D90" s="16"/>
      <c r="E90" s="16"/>
      <c r="F90" s="17"/>
      <c r="G90" s="17"/>
      <c r="H90" s="17"/>
      <c r="I90" s="17"/>
      <c r="J90" s="17"/>
      <c r="K90" s="17"/>
      <c r="L90" s="17"/>
      <c r="M90" s="17"/>
      <c r="N90"/>
    </row>
    <row r="91" spans="1:14" x14ac:dyDescent="0.25">
      <c r="A91" s="16" t="s">
        <v>77</v>
      </c>
      <c r="B91" s="16"/>
      <c r="C91" s="16"/>
      <c r="D91" s="16"/>
      <c r="E91" s="16">
        <f>SUM(B91:D91)</f>
        <v>0</v>
      </c>
      <c r="F91" s="17">
        <v>29933</v>
      </c>
      <c r="G91" s="18"/>
      <c r="H91" s="17">
        <v>0</v>
      </c>
      <c r="I91" s="17">
        <f t="shared" si="3"/>
        <v>29933</v>
      </c>
      <c r="J91" s="17">
        <v>29933</v>
      </c>
      <c r="K91" s="18"/>
      <c r="L91" s="17">
        <v>0</v>
      </c>
      <c r="M91" s="17">
        <f t="shared" si="14"/>
        <v>29933</v>
      </c>
      <c r="N91"/>
    </row>
    <row r="92" spans="1:14" x14ac:dyDescent="0.25">
      <c r="A92" s="16" t="s">
        <v>78</v>
      </c>
      <c r="B92" s="16"/>
      <c r="C92" s="16"/>
      <c r="D92" s="16"/>
      <c r="E92" s="16"/>
      <c r="F92" s="17"/>
      <c r="G92" s="17"/>
      <c r="H92" s="17">
        <v>10180</v>
      </c>
      <c r="I92" s="17">
        <f t="shared" si="3"/>
        <v>10180</v>
      </c>
      <c r="J92" s="17"/>
      <c r="K92" s="18"/>
      <c r="L92" s="17">
        <v>10180</v>
      </c>
      <c r="M92" s="17">
        <f t="shared" si="14"/>
        <v>10180</v>
      </c>
      <c r="N92"/>
    </row>
    <row r="93" spans="1:14" x14ac:dyDescent="0.25">
      <c r="A93" s="16" t="s">
        <v>79</v>
      </c>
      <c r="B93" s="16"/>
      <c r="C93" s="16"/>
      <c r="D93" s="16"/>
      <c r="E93" s="16">
        <f>SUM(B93:D93)</f>
        <v>0</v>
      </c>
      <c r="F93" s="17">
        <v>62669</v>
      </c>
      <c r="G93" s="17"/>
      <c r="H93" s="17">
        <v>81901</v>
      </c>
      <c r="I93" s="17">
        <f t="shared" si="3"/>
        <v>144570</v>
      </c>
      <c r="J93" s="17">
        <v>62579</v>
      </c>
      <c r="K93" s="18"/>
      <c r="L93" s="17">
        <v>81901</v>
      </c>
      <c r="M93" s="17">
        <f t="shared" si="14"/>
        <v>144480</v>
      </c>
      <c r="N93"/>
    </row>
    <row r="94" spans="1:14" s="24" customFormat="1" ht="12.75" x14ac:dyDescent="0.2">
      <c r="A94" s="13" t="s">
        <v>80</v>
      </c>
      <c r="B94" s="13"/>
      <c r="C94" s="13"/>
      <c r="D94" s="13"/>
      <c r="E94" s="13"/>
      <c r="F94" s="14">
        <f t="shared" ref="F94:M94" si="16">SUM(F95)</f>
        <v>0</v>
      </c>
      <c r="G94" s="14">
        <f t="shared" si="16"/>
        <v>0</v>
      </c>
      <c r="H94" s="15">
        <f>SUM(H95:H96)</f>
        <v>18285</v>
      </c>
      <c r="I94" s="14">
        <f>SUM(I95:I96)</f>
        <v>18285</v>
      </c>
      <c r="J94" s="14">
        <f t="shared" si="16"/>
        <v>0</v>
      </c>
      <c r="K94" s="14">
        <f t="shared" si="16"/>
        <v>0</v>
      </c>
      <c r="L94" s="14">
        <f t="shared" si="16"/>
        <v>18285</v>
      </c>
      <c r="M94" s="14">
        <f t="shared" si="16"/>
        <v>18285</v>
      </c>
    </row>
    <row r="95" spans="1:14" ht="13.5" customHeight="1" x14ac:dyDescent="0.25">
      <c r="A95" s="16" t="s">
        <v>81</v>
      </c>
      <c r="B95" s="16"/>
      <c r="C95" s="16"/>
      <c r="D95" s="16"/>
      <c r="E95" s="16"/>
      <c r="F95" s="17"/>
      <c r="G95" s="17"/>
      <c r="H95" s="17">
        <v>18285</v>
      </c>
      <c r="I95" s="17">
        <f>SUM(F95:H95)</f>
        <v>18285</v>
      </c>
      <c r="J95" s="18"/>
      <c r="K95" s="18"/>
      <c r="L95" s="17">
        <v>18285</v>
      </c>
      <c r="M95" s="17">
        <f t="shared" si="14"/>
        <v>18285</v>
      </c>
      <c r="N95"/>
    </row>
    <row r="96" spans="1:14" ht="13.5" hidden="1" customHeight="1" x14ac:dyDescent="0.25">
      <c r="A96" s="16"/>
      <c r="B96" s="16"/>
      <c r="C96" s="16"/>
      <c r="D96" s="16"/>
      <c r="E96" s="16"/>
      <c r="F96" s="17"/>
      <c r="G96" s="17"/>
      <c r="H96" s="20"/>
      <c r="I96" s="17">
        <f>SUM(F96:H96)</f>
        <v>0</v>
      </c>
      <c r="J96" s="17"/>
      <c r="K96" s="17"/>
      <c r="L96" s="17"/>
      <c r="M96" s="17">
        <f>SUM(J96:L96)</f>
        <v>0</v>
      </c>
      <c r="N96"/>
    </row>
    <row r="97" spans="1:14" x14ac:dyDescent="0.25">
      <c r="A97" s="29" t="s">
        <v>82</v>
      </c>
      <c r="B97" s="13" t="e">
        <f>B11+B17+B36+B41+B57+B73+B86+B25</f>
        <v>#REF!</v>
      </c>
      <c r="C97" s="13" t="e">
        <f>C11+C17+C36+C41+C57+C73+C86+C25</f>
        <v>#REF!</v>
      </c>
      <c r="D97" s="13" t="e">
        <f>D11+D17+D36+D41+D57+D73+D86+D25</f>
        <v>#REF!</v>
      </c>
      <c r="E97" s="13" t="e">
        <f>E11+E17+E36+E41+E57+E73+E86+E25</f>
        <v>#REF!</v>
      </c>
      <c r="F97" s="14">
        <f>F11+F17+F25+F36+F41+F57+F73+F86+F94</f>
        <v>5885744</v>
      </c>
      <c r="G97" s="14">
        <f>G11+G17+G36+G41+G57+G73+G86+G25+G94</f>
        <v>0</v>
      </c>
      <c r="H97" s="15">
        <f t="shared" ref="H97:L97" si="17">H11+H17+H36+H41+H57+H73+H86+H25+H94</f>
        <v>10473797</v>
      </c>
      <c r="I97" s="14">
        <f t="shared" si="17"/>
        <v>16359541</v>
      </c>
      <c r="J97" s="14">
        <f t="shared" si="17"/>
        <v>5297047</v>
      </c>
      <c r="K97" s="14">
        <f t="shared" si="17"/>
        <v>0</v>
      </c>
      <c r="L97" s="14">
        <f t="shared" si="17"/>
        <v>6439302</v>
      </c>
      <c r="M97" s="14">
        <f>M11+M17+M36+M41+M57+M73+M86+M25+M94</f>
        <v>11736349</v>
      </c>
      <c r="N97"/>
    </row>
    <row r="98" spans="1:14" hidden="1" x14ac:dyDescent="0.25">
      <c r="A98" s="16"/>
      <c r="B98" s="16"/>
      <c r="C98" s="16"/>
      <c r="D98" s="16"/>
      <c r="E98" s="16"/>
      <c r="F98" s="17"/>
      <c r="G98" s="17"/>
      <c r="H98" s="20"/>
      <c r="I98" s="17"/>
      <c r="J98" s="17"/>
      <c r="K98" s="17"/>
      <c r="L98" s="17"/>
      <c r="M98" s="17"/>
      <c r="N98"/>
    </row>
    <row r="99" spans="1:14" s="19" customFormat="1" ht="12.75" hidden="1" x14ac:dyDescent="0.2">
      <c r="A99" s="16"/>
      <c r="B99" s="16"/>
      <c r="C99" s="16"/>
      <c r="D99" s="16"/>
      <c r="E99" s="16"/>
      <c r="F99" s="17"/>
      <c r="G99" s="17"/>
      <c r="H99" s="20"/>
      <c r="I99" s="17"/>
      <c r="J99" s="17"/>
      <c r="K99" s="17"/>
      <c r="L99" s="17"/>
      <c r="M99" s="17"/>
    </row>
    <row r="100" spans="1:14" hidden="1" x14ac:dyDescent="0.25">
      <c r="A100" s="29"/>
      <c r="B100" s="13"/>
      <c r="C100" s="13"/>
      <c r="D100" s="13"/>
      <c r="E100" s="13"/>
      <c r="F100" s="14"/>
      <c r="G100" s="14"/>
      <c r="H100" s="15"/>
      <c r="I100" s="14"/>
      <c r="J100" s="14"/>
      <c r="K100" s="14"/>
      <c r="L100" s="14"/>
      <c r="M100" s="14"/>
      <c r="N100"/>
    </row>
    <row r="101" spans="1:14" x14ac:dyDescent="0.25">
      <c r="M101" s="30"/>
      <c r="N101"/>
    </row>
    <row r="102" spans="1:14" hidden="1" x14ac:dyDescent="0.25">
      <c r="A102" s="1" t="s">
        <v>83</v>
      </c>
      <c r="N102"/>
    </row>
    <row r="103" spans="1:14" x14ac:dyDescent="0.25">
      <c r="N103"/>
    </row>
    <row r="104" spans="1:14" x14ac:dyDescent="0.25">
      <c r="N104"/>
    </row>
    <row r="107" spans="1:14" x14ac:dyDescent="0.25">
      <c r="A107" t="s">
        <v>84</v>
      </c>
      <c r="B107"/>
      <c r="C107"/>
      <c r="D107"/>
      <c r="F107" s="31"/>
      <c r="H107" s="32"/>
      <c r="I107" s="32" t="s">
        <v>85</v>
      </c>
      <c r="J107" s="31"/>
      <c r="K107" s="31"/>
      <c r="M107" s="31"/>
      <c r="N107"/>
    </row>
    <row r="108" spans="1:14" x14ac:dyDescent="0.25">
      <c r="A108" t="s">
        <v>86</v>
      </c>
      <c r="B108"/>
      <c r="C108"/>
      <c r="D108"/>
      <c r="F108" s="31"/>
      <c r="H108" s="32"/>
      <c r="I108" s="32" t="s">
        <v>87</v>
      </c>
      <c r="J108" s="31"/>
      <c r="K108" s="31"/>
      <c r="L108" s="31"/>
      <c r="M108" s="31"/>
      <c r="N108"/>
    </row>
  </sheetData>
  <mergeCells count="6">
    <mergeCell ref="A5:N5"/>
    <mergeCell ref="A6:N6"/>
    <mergeCell ref="A8:A9"/>
    <mergeCell ref="B8:E8"/>
    <mergeCell ref="F8:I8"/>
    <mergeCell ref="J8:M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dcterms:created xsi:type="dcterms:W3CDTF">2023-07-18T12:07:37Z</dcterms:created>
  <dcterms:modified xsi:type="dcterms:W3CDTF">2023-08-10T06:19:12Z</dcterms:modified>
</cp:coreProperties>
</file>